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276" windowWidth="10140" windowHeight="9660" activeTab="0"/>
  </bookViews>
  <sheets>
    <sheet name="Rommer_price" sheetId="1" r:id="rId1"/>
    <sheet name="РИЦ" sheetId="2" r:id="rId2"/>
  </sheets>
  <definedNames>
    <definedName name="_xlnm.Print_Area" localSheetId="0">'Rommer_price'!$B$2:$H$53</definedName>
    <definedName name="_xlnm.Print_Area" localSheetId="1">'РИЦ'!$B$1:$D$7</definedName>
  </definedNames>
  <calcPr fullCalcOnLoad="1"/>
</workbook>
</file>

<file path=xl/sharedStrings.xml><?xml version="1.0" encoding="utf-8"?>
<sst xmlns="http://schemas.openxmlformats.org/spreadsheetml/2006/main" count="197" uniqueCount="99">
  <si>
    <t>● Гарантия 5 лет</t>
  </si>
  <si>
    <t>Артикул</t>
  </si>
  <si>
    <t>РРЦ, USD</t>
  </si>
  <si>
    <t>Наименование</t>
  </si>
  <si>
    <t>Полнопроходные шаровые краны Rommer</t>
  </si>
  <si>
    <t>Размер</t>
  </si>
  <si>
    <t>PN</t>
  </si>
  <si>
    <t>DN</t>
  </si>
  <si>
    <t>Rommer шаровой кран 1/2" ВН/ВН, ручка рычаг RBV-0001-0110315</t>
  </si>
  <si>
    <t>Rommer шаровой кран 3/4" ВН/ВН, ручка рычаг RBV-0001-0110320</t>
  </si>
  <si>
    <t>Rommer шаровой кран 1" ВН/ВН, ручка рычаг RBV-0001-0110325</t>
  </si>
  <si>
    <t>Rommer шаровой кран 1 1/4" ВН/ВН, ручка рычаг RBV-0001-0110332</t>
  </si>
  <si>
    <t>Rommer шаровой кран 1 1/2" ВН/ВН, ручка рычаг RBV-0001-0110340</t>
  </si>
  <si>
    <t>Rommer шаровой кран 2" ВН/ВН, ручка рычаг RBV-0001-0110350</t>
  </si>
  <si>
    <t>Rommer шаровой кран 1/2" ВН/НР, ручка рычаг RBV-0002-0210315</t>
  </si>
  <si>
    <t>Rommer шаровой кран 3/4" ВН/НР, ручка рычаг RBV-0002-0210320</t>
  </si>
  <si>
    <t>Rommer шаровой кран 1" ВН/НР, ручка рычаг RBV-0002-0210325</t>
  </si>
  <si>
    <t>Rommer шаровой кран 1 1/4" ВН/НР, ручка рычаг RBV-0002-0210332</t>
  </si>
  <si>
    <t>Rommer шаровой кран 1 1/2" ВН/НР, ручка рычаг RBV-0002-0210340</t>
  </si>
  <si>
    <t>Rommer шаровой кран 2" ВН/НР, ручка рычаг RBV-0002-0210350</t>
  </si>
  <si>
    <t>Rommer шаровой кран 1/2" ВН/ВН, ручка бабочка RBV-0003-0110215</t>
  </si>
  <si>
    <t>Rommer шаровой кран 3/4" ВН/ВН, ручка бабочка RBV-0003-0110220</t>
  </si>
  <si>
    <t>Rommer шаровой кран 1" ВН/ВН, ручка бабочка RBV-0003-0110225</t>
  </si>
  <si>
    <t>Rommer шаровой кран 1 1/4" ВН/ВН, ручка бабочка RBV-0003-0110232</t>
  </si>
  <si>
    <t>Rommer шаровой кран 1/2" ВН/НР, ручка бабочка RBV-0004-0210215</t>
  </si>
  <si>
    <t>Rommer шаровой кран 3/4" ВН/НР, ручка бабочка RBV-0004-0210220</t>
  </si>
  <si>
    <t>Rommer шаровой кран 1" ВН/НР, ручка бабочка RBV-0004-0210225</t>
  </si>
  <si>
    <t>Rommer шаровой кран 1 1/4" ВН/НР, ручка бабочка RBV-0004-0210232</t>
  </si>
  <si>
    <t>Rommer шаровой кран с американкой 1/2" ВН/НР, ручка бабочка RBV-0005-0510215</t>
  </si>
  <si>
    <t>Rommer шаровой кран с американкой 3/4" ВН/НР, ручка бабочка RBV-0005-0510220</t>
  </si>
  <si>
    <t>Rommer шаровой кран с американкой 1" ВН/НР, ручка бабочка RBV-0005-0510225</t>
  </si>
  <si>
    <t>Rommer шаровой кран с американкой 1 1/4" ВН/НР, ручка бабочка RBV-0005-0510232</t>
  </si>
  <si>
    <t>Rommer шаровой кран угловой с американкой 1/2" ВН/НР, ручка бабочка RBV-0006-0610215</t>
  </si>
  <si>
    <t>Rommer шаровой кран угловой с американкой 3/4" ВН/НР, ручка бабочка RBV-0006-0610220</t>
  </si>
  <si>
    <t>Rommer шаровой кран угловой с американкой 1" ВН/НР, ручка бабочка RBV-0006-0610225</t>
  </si>
  <si>
    <t>Rommer шаровой кран 1/2" НР/НР, ручка бабочка RBV-0007-0410215</t>
  </si>
  <si>
    <t>Rommer шаровой кран 3/4" НР/НР, ручка бабочка RBV-0007-0410220</t>
  </si>
  <si>
    <t>Rommer шаровой кран 1" НР/НР, ручка бабочка RBV-0007-0410225</t>
  </si>
  <si>
    <t>Rommer шаровой кран 1 1/4" НР/НР, ручка бабочка RBV-0007-0410232</t>
  </si>
  <si>
    <t>RBV-0001-0110315</t>
  </si>
  <si>
    <t>RBV-0001-0110320</t>
  </si>
  <si>
    <t>RBV-0001-0110325</t>
  </si>
  <si>
    <t>RBV-0001-0110332</t>
  </si>
  <si>
    <t>RBV-0001-0110340</t>
  </si>
  <si>
    <t>RBV-0001-0110350</t>
  </si>
  <si>
    <t>RBV-0002-0210315</t>
  </si>
  <si>
    <t>RBV-0002-0210320</t>
  </si>
  <si>
    <t>RBV-0002-0210325</t>
  </si>
  <si>
    <t>RBV-0002-0210332</t>
  </si>
  <si>
    <t>RBV-0002-0210340</t>
  </si>
  <si>
    <t>RBV-0002-0210350</t>
  </si>
  <si>
    <t>RBV-0003-0110215</t>
  </si>
  <si>
    <t>RBV-0003-0110220</t>
  </si>
  <si>
    <t>RBV-0003-0110225</t>
  </si>
  <si>
    <t>RBV-0003-0110232</t>
  </si>
  <si>
    <t>RBV-0004-0210215</t>
  </si>
  <si>
    <t>RBV-0004-0210220</t>
  </si>
  <si>
    <t>RBV-0004-0210225</t>
  </si>
  <si>
    <t>RBV-0004-0210232</t>
  </si>
  <si>
    <t>RBV-0005-0510215</t>
  </si>
  <si>
    <t>RBV-0005-0510220</t>
  </si>
  <si>
    <t>RBV-0005-0510225</t>
  </si>
  <si>
    <t>RBV-0005-0510232</t>
  </si>
  <si>
    <t>RBV-0006-0610215</t>
  </si>
  <si>
    <t>RBV-0006-0610220</t>
  </si>
  <si>
    <t>RBV-0006-0610225</t>
  </si>
  <si>
    <t>RBV-0007-0410215</t>
  </si>
  <si>
    <t>RBV-0007-0410220</t>
  </si>
  <si>
    <t>RBV-0007-0410225</t>
  </si>
  <si>
    <t>RBV-0007-0410232</t>
  </si>
  <si>
    <t>1/2"</t>
  </si>
  <si>
    <t>3/4"</t>
  </si>
  <si>
    <t>1"</t>
  </si>
  <si>
    <t>1 1/4"</t>
  </si>
  <si>
    <t>1 1/2"</t>
  </si>
  <si>
    <t>2"</t>
  </si>
  <si>
    <t>Количество в упаковке, шт</t>
  </si>
  <si>
    <t>Полнопроходной шаровой кран Rommer ВН/ВН, ручка рычаг серия RBV-0001</t>
  </si>
  <si>
    <t>Полнопроходной шаровой кран Rommer ВН/НР, ручка рычаг серия RBV-0002</t>
  </si>
  <si>
    <t>Полнопроходной шаровой кран Rommer ВН/ВН, ручка бабочка серия RBV-0003</t>
  </si>
  <si>
    <t>Полнопроходной шаровой кран Rommer ВН/НР, ручка бабочка серия RBV-0004</t>
  </si>
  <si>
    <t>Полнопроходной шаровой кран с американкой Rommer ВН/НР, ручка бабочка серия RBV-0005</t>
  </si>
  <si>
    <t>Полнопроходной шаровой кран угловой с американкой Rommer ВН/НР, ручка бабочка серия RBV-0006</t>
  </si>
  <si>
    <t>Полнопроходной шаровой кран Rommer НР/НР, ручка бабочка серия RBV-0007</t>
  </si>
  <si>
    <r>
      <t xml:space="preserve">● Материал корпуса, шарика и штока в шаровых кранах Rommer произведены из латуни </t>
    </r>
    <r>
      <rPr>
        <b/>
        <sz val="8"/>
        <color indexed="10"/>
        <rFont val="Tahoma"/>
        <family val="2"/>
      </rPr>
      <t>CW 617N</t>
    </r>
  </si>
  <si>
    <t>● Минимальная толщина стенки крана 1/2"-1,5мм, 3/4"-1,6мм, 1"-1,7мм, 1 1/4"-1,9мм, 1 1/2"-2,0мм, 2"-2,2мм</t>
  </si>
  <si>
    <t>● Минимальный размер проходного сечения для 1/2"-14мм, 3/4"-19мм, 1"-24мм, 1 1/4"-30мм, 1 1/2"-37мм, 2"-49мм</t>
  </si>
  <si>
    <t>● Материал прокладок EPDM+PTFE</t>
  </si>
  <si>
    <t>● Резьба соотвествует ГОСТ 6527-68</t>
  </si>
  <si>
    <t>● Рабочая температура -20+130 °С</t>
  </si>
  <si>
    <t>● Корпус крана с никелевым покрытием</t>
  </si>
  <si>
    <t>● Широкий модельный ряд</t>
  </si>
  <si>
    <t>● Каждый шаровый кран Rommer маркируется стикером с уникальным штрих кодом и информацией о кране</t>
  </si>
  <si>
    <t>РИЦ, РУБ</t>
  </si>
  <si>
    <t>вход new</t>
  </si>
  <si>
    <t>Наценка NEW</t>
  </si>
  <si>
    <t>РИЦ</t>
  </si>
  <si>
    <t>скидка</t>
  </si>
  <si>
    <t>Дата прайс-листа 17.06.2022г.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</si>
</sst>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$-409]#,##0.00_ ;\-[$$-409]#,##0.00\ "/>
    <numFmt numFmtId="175" formatCode="[$$-C09]#,##0.00;\-[$$-C09]#,##0.00"/>
    <numFmt numFmtId="176" formatCode="#,##0_ ;\-#,##0\ "/>
    <numFmt numFmtId="177" formatCode="#,##0.0_ ;\-#,##0.0\ "/>
    <numFmt numFmtId="178" formatCode="#,##0.00_ ;\-#,##0.00\ "/>
    <numFmt numFmtId="179" formatCode="[$$-409]#,##0.00"/>
    <numFmt numFmtId="180" formatCode="#,##0.00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 Cyr"/>
      <family val="2"/>
    </font>
    <font>
      <b/>
      <sz val="8"/>
      <color indexed="10"/>
      <name val="Tahoma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ahoma"/>
      <family val="2"/>
    </font>
    <font>
      <b/>
      <sz val="20"/>
      <color indexed="60"/>
      <name val="Tahoma"/>
      <family val="2"/>
    </font>
    <font>
      <b/>
      <sz val="8"/>
      <color indexed="9"/>
      <name val="Tahoma"/>
      <family val="2"/>
    </font>
    <font>
      <b/>
      <u val="single"/>
      <sz val="8"/>
      <color indexed="63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Calibri"/>
      <family val="2"/>
    </font>
    <font>
      <b/>
      <sz val="7"/>
      <color indexed="10"/>
      <name val="Tahoma"/>
      <family val="2"/>
    </font>
    <font>
      <sz val="20"/>
      <color indexed="8"/>
      <name val="Tahoma"/>
      <family val="0"/>
    </font>
    <font>
      <b/>
      <sz val="20"/>
      <color indexed="8"/>
      <name val="Tahoma"/>
      <family val="0"/>
    </font>
    <font>
      <b/>
      <sz val="10"/>
      <color indexed="10"/>
      <name val="Tahoma"/>
      <family val="0"/>
    </font>
    <font>
      <sz val="16"/>
      <color indexed="8"/>
      <name val="Tahoma"/>
      <family val="0"/>
    </font>
    <font>
      <b/>
      <sz val="16"/>
      <color indexed="8"/>
      <name val="Tahoma"/>
      <family val="0"/>
    </font>
    <font>
      <b/>
      <sz val="12"/>
      <color indexed="10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15000000596046448"/>
      <name val="Tahoma"/>
      <family val="2"/>
    </font>
    <font>
      <b/>
      <sz val="20"/>
      <color rgb="FFC00000"/>
      <name val="Tahoma"/>
      <family val="2"/>
    </font>
    <font>
      <b/>
      <sz val="8"/>
      <color theme="0"/>
      <name val="Tahoma"/>
      <family val="2"/>
    </font>
    <font>
      <b/>
      <u val="single"/>
      <sz val="8"/>
      <color theme="1" tint="0.15000000596046448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Calibri"/>
      <family val="2"/>
    </font>
    <font>
      <b/>
      <sz val="7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 applyBorder="1" applyAlignment="1">
      <alignment vertical="center"/>
      <protection/>
    </xf>
    <xf numFmtId="0" fontId="3" fillId="0" borderId="0" xfId="56" applyFont="1" applyAlignment="1">
      <alignment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>
      <alignment/>
      <protection/>
    </xf>
    <xf numFmtId="0" fontId="5" fillId="0" borderId="10" xfId="56" applyFont="1" applyBorder="1" applyAlignment="1">
      <alignment vertical="center"/>
      <protection/>
    </xf>
    <xf numFmtId="0" fontId="5" fillId="33" borderId="11" xfId="56" applyFont="1" applyFill="1" applyBorder="1" applyAlignment="1">
      <alignment vertical="center"/>
      <protection/>
    </xf>
    <xf numFmtId="0" fontId="3" fillId="34" borderId="0" xfId="56" applyFont="1" applyFill="1" applyBorder="1" applyAlignment="1">
      <alignment vertical="center"/>
      <protection/>
    </xf>
    <xf numFmtId="0" fontId="59" fillId="34" borderId="0" xfId="56" applyFont="1" applyFill="1" applyBorder="1" applyAlignment="1">
      <alignment horizontal="left" vertical="center"/>
      <protection/>
    </xf>
    <xf numFmtId="0" fontId="59" fillId="34" borderId="12" xfId="56" applyFont="1" applyFill="1" applyBorder="1" applyAlignment="1">
      <alignment horizontal="left" vertical="center"/>
      <protection/>
    </xf>
    <xf numFmtId="0" fontId="59" fillId="34" borderId="0" xfId="56" applyFont="1" applyFill="1" applyBorder="1" applyAlignment="1">
      <alignment vertical="center" wrapText="1"/>
      <protection/>
    </xf>
    <xf numFmtId="0" fontId="60" fillId="34" borderId="13" xfId="56" applyFont="1" applyFill="1" applyBorder="1" applyAlignment="1">
      <alignment horizontal="left"/>
      <protection/>
    </xf>
    <xf numFmtId="0" fontId="3" fillId="34" borderId="14" xfId="56" applyFont="1" applyFill="1" applyBorder="1" applyAlignment="1">
      <alignment vertical="center"/>
      <protection/>
    </xf>
    <xf numFmtId="0" fontId="3" fillId="34" borderId="15" xfId="56" applyFont="1" applyFill="1" applyBorder="1" applyAlignment="1">
      <alignment vertical="center"/>
      <protection/>
    </xf>
    <xf numFmtId="0" fontId="59" fillId="34" borderId="16" xfId="56" applyFont="1" applyFill="1" applyBorder="1" applyAlignment="1">
      <alignment horizontal="left" vertical="center"/>
      <protection/>
    </xf>
    <xf numFmtId="0" fontId="4" fillId="34" borderId="0" xfId="56" applyFont="1" applyFill="1" applyBorder="1" applyAlignment="1">
      <alignment vertical="center" wrapText="1"/>
      <protection/>
    </xf>
    <xf numFmtId="0" fontId="59" fillId="34" borderId="16" xfId="56" applyFont="1" applyFill="1" applyBorder="1" applyAlignment="1">
      <alignment vertical="center" wrapText="1"/>
      <protection/>
    </xf>
    <xf numFmtId="0" fontId="3" fillId="0" borderId="17" xfId="56" applyFont="1" applyBorder="1">
      <alignment/>
      <protection/>
    </xf>
    <xf numFmtId="0" fontId="5" fillId="33" borderId="18" xfId="56" applyFont="1" applyFill="1" applyBorder="1" applyAlignment="1">
      <alignment vertical="center"/>
      <protection/>
    </xf>
    <xf numFmtId="0" fontId="6" fillId="33" borderId="0" xfId="56" applyFont="1" applyFill="1" applyBorder="1">
      <alignment/>
      <protection/>
    </xf>
    <xf numFmtId="3" fontId="61" fillId="35" borderId="17" xfId="56" applyNumberFormat="1" applyFont="1" applyFill="1" applyBorder="1" applyAlignment="1">
      <alignment horizontal="center" vertical="center" wrapText="1"/>
      <protection/>
    </xf>
    <xf numFmtId="0" fontId="3" fillId="0" borderId="17" xfId="56" applyFont="1" applyBorder="1" applyAlignment="1">
      <alignment horizontal="center" vertical="center"/>
      <protection/>
    </xf>
    <xf numFmtId="1" fontId="3" fillId="0" borderId="17" xfId="56" applyNumberFormat="1" applyFont="1" applyBorder="1" applyAlignment="1">
      <alignment horizontal="center" vertical="center"/>
      <protection/>
    </xf>
    <xf numFmtId="0" fontId="3" fillId="0" borderId="19" xfId="56" applyFont="1" applyBorder="1">
      <alignment/>
      <protection/>
    </xf>
    <xf numFmtId="0" fontId="3" fillId="0" borderId="19" xfId="56" applyFont="1" applyBorder="1" applyAlignment="1">
      <alignment horizontal="center" vertical="center"/>
      <protection/>
    </xf>
    <xf numFmtId="1" fontId="3" fillId="0" borderId="19" xfId="56" applyNumberFormat="1" applyFont="1" applyBorder="1" applyAlignment="1">
      <alignment horizontal="center" vertical="center"/>
      <protection/>
    </xf>
    <xf numFmtId="0" fontId="3" fillId="0" borderId="20" xfId="56" applyFont="1" applyBorder="1">
      <alignment/>
      <protection/>
    </xf>
    <xf numFmtId="0" fontId="3" fillId="0" borderId="20" xfId="56" applyFont="1" applyBorder="1" applyAlignment="1">
      <alignment horizontal="center" vertical="center"/>
      <protection/>
    </xf>
    <xf numFmtId="0" fontId="62" fillId="34" borderId="12" xfId="56" applyFont="1" applyFill="1" applyBorder="1" applyAlignment="1">
      <alignment horizontal="left" vertical="center"/>
      <protection/>
    </xf>
    <xf numFmtId="3" fontId="61" fillId="35" borderId="17" xfId="56" applyNumberFormat="1" applyFont="1" applyFill="1" applyBorder="1" applyAlignment="1">
      <alignment horizontal="left" vertical="center" wrapText="1"/>
      <protection/>
    </xf>
    <xf numFmtId="2" fontId="63" fillId="36" borderId="17" xfId="56" applyNumberFormat="1" applyFont="1" applyFill="1" applyBorder="1" applyAlignment="1">
      <alignment horizontal="center" vertical="center"/>
      <protection/>
    </xf>
    <xf numFmtId="2" fontId="63" fillId="36" borderId="19" xfId="56" applyNumberFormat="1" applyFont="1" applyFill="1" applyBorder="1" applyAlignment="1">
      <alignment horizontal="center" vertical="center"/>
      <protection/>
    </xf>
    <xf numFmtId="2" fontId="63" fillId="36" borderId="20" xfId="56" applyNumberFormat="1" applyFont="1" applyFill="1" applyBorder="1" applyAlignment="1">
      <alignment horizontal="center" vertical="center"/>
      <protection/>
    </xf>
    <xf numFmtId="3" fontId="61" fillId="9" borderId="18" xfId="56" applyNumberFormat="1" applyFont="1" applyFill="1" applyBorder="1" applyAlignment="1">
      <alignment vertical="center" wrapText="1"/>
      <protection/>
    </xf>
    <xf numFmtId="1" fontId="63" fillId="36" borderId="17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vertical="center"/>
      <protection/>
    </xf>
    <xf numFmtId="0" fontId="5" fillId="34" borderId="11" xfId="56" applyFont="1" applyFill="1" applyBorder="1" applyAlignment="1">
      <alignment vertical="center"/>
      <protection/>
    </xf>
    <xf numFmtId="0" fontId="5" fillId="34" borderId="18" xfId="56" applyFont="1" applyFill="1" applyBorder="1" applyAlignment="1">
      <alignment vertical="center"/>
      <protection/>
    </xf>
    <xf numFmtId="1" fontId="63" fillId="36" borderId="19" xfId="56" applyNumberFormat="1" applyFont="1" applyFill="1" applyBorder="1" applyAlignment="1">
      <alignment horizontal="center" vertical="center"/>
      <protection/>
    </xf>
    <xf numFmtId="1" fontId="63" fillId="36" borderId="20" xfId="56" applyNumberFormat="1" applyFont="1" applyFill="1" applyBorder="1" applyAlignment="1">
      <alignment horizontal="center" vertical="center"/>
      <protection/>
    </xf>
    <xf numFmtId="14" fontId="9" fillId="0" borderId="0" xfId="56" applyNumberFormat="1" applyFont="1" applyBorder="1" applyAlignment="1">
      <alignment horizontal="center"/>
      <protection/>
    </xf>
    <xf numFmtId="3" fontId="61" fillId="35" borderId="19" xfId="56" applyNumberFormat="1" applyFont="1" applyFill="1" applyBorder="1" applyAlignment="1">
      <alignment horizontal="left" vertical="center" wrapText="1"/>
      <protection/>
    </xf>
    <xf numFmtId="3" fontId="61" fillId="35" borderId="19" xfId="56" applyNumberFormat="1" applyFont="1" applyFill="1" applyBorder="1" applyAlignment="1">
      <alignment horizontal="center" vertical="center" wrapText="1"/>
      <protection/>
    </xf>
    <xf numFmtId="0" fontId="64" fillId="0" borderId="0" xfId="56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61" fillId="9" borderId="21" xfId="56" applyNumberFormat="1" applyFont="1" applyFill="1" applyBorder="1" applyAlignment="1">
      <alignment vertical="center" wrapText="1"/>
      <protection/>
    </xf>
    <xf numFmtId="3" fontId="63" fillId="9" borderId="22" xfId="56" applyNumberFormat="1" applyFont="1" applyFill="1" applyBorder="1" applyAlignment="1">
      <alignment horizontal="center" vertical="center" wrapText="1"/>
      <protection/>
    </xf>
    <xf numFmtId="3" fontId="61" fillId="9" borderId="22" xfId="56" applyNumberFormat="1" applyFont="1" applyFill="1" applyBorder="1" applyAlignment="1">
      <alignment vertical="center" wrapText="1"/>
      <protection/>
    </xf>
    <xf numFmtId="2" fontId="63" fillId="0" borderId="17" xfId="56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2" fontId="63" fillId="0" borderId="19" xfId="56" applyNumberFormat="1" applyFont="1" applyFill="1" applyBorder="1" applyAlignment="1">
      <alignment horizontal="center" vertical="center"/>
      <protection/>
    </xf>
    <xf numFmtId="2" fontId="63" fillId="0" borderId="20" xfId="56" applyNumberFormat="1" applyFont="1" applyFill="1" applyBorder="1" applyAlignment="1">
      <alignment horizontal="center" vertical="center"/>
      <protection/>
    </xf>
    <xf numFmtId="3" fontId="0" fillId="0" borderId="23" xfId="0" applyNumberFormat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 wrapText="1"/>
    </xf>
    <xf numFmtId="3" fontId="64" fillId="9" borderId="10" xfId="56" applyNumberFormat="1" applyFont="1" applyFill="1" applyBorder="1" applyAlignment="1">
      <alignment horizontal="center" vertical="center" wrapText="1"/>
      <protection/>
    </xf>
    <xf numFmtId="3" fontId="64" fillId="9" borderId="11" xfId="56" applyNumberFormat="1" applyFont="1" applyFill="1" applyBorder="1" applyAlignment="1">
      <alignment horizontal="center" vertical="center" wrapText="1"/>
      <protection/>
    </xf>
    <xf numFmtId="3" fontId="64" fillId="9" borderId="21" xfId="56" applyNumberFormat="1" applyFont="1" applyFill="1" applyBorder="1" applyAlignment="1">
      <alignment horizontal="center" vertical="center" wrapText="1"/>
      <protection/>
    </xf>
    <xf numFmtId="3" fontId="66" fillId="9" borderId="10" xfId="56" applyNumberFormat="1" applyFont="1" applyFill="1" applyBorder="1" applyAlignment="1">
      <alignment horizontal="center" vertical="center" wrapText="1"/>
      <protection/>
    </xf>
    <xf numFmtId="3" fontId="66" fillId="9" borderId="21" xfId="56" applyNumberFormat="1" applyFont="1" applyFill="1" applyBorder="1" applyAlignment="1">
      <alignment horizontal="center" vertical="center" wrapText="1"/>
      <protection/>
    </xf>
    <xf numFmtId="3" fontId="66" fillId="9" borderId="24" xfId="56" applyNumberFormat="1" applyFont="1" applyFill="1" applyBorder="1" applyAlignment="1">
      <alignment horizontal="center" vertical="center" wrapText="1"/>
      <protection/>
    </xf>
    <xf numFmtId="3" fontId="66" fillId="9" borderId="25" xfId="56" applyNumberFormat="1" applyFont="1" applyFill="1" applyBorder="1" applyAlignment="1">
      <alignment horizontal="center" vertical="center" wrapText="1"/>
      <protection/>
    </xf>
    <xf numFmtId="3" fontId="66" fillId="9" borderId="22" xfId="5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_Прайс Neoclima радиаторы прайс февраль  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771525</xdr:colOff>
      <xdr:row>2</xdr:row>
      <xdr:rowOff>123825</xdr:rowOff>
    </xdr:from>
    <xdr:to>
      <xdr:col>7</xdr:col>
      <xdr:colOff>838200</xdr:colOff>
      <xdr:row>5</xdr:row>
      <xdr:rowOff>38100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343025"/>
          <a:ext cx="914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</xdr:row>
      <xdr:rowOff>0</xdr:rowOff>
    </xdr:from>
    <xdr:to>
      <xdr:col>11</xdr:col>
      <xdr:colOff>114300</xdr:colOff>
      <xdr:row>1</xdr:row>
      <xdr:rowOff>0</xdr:rowOff>
    </xdr:to>
    <xdr:pic>
      <xdr:nvPicPr>
        <xdr:cNvPr id="2" name="Picture 157" descr="Bosch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04775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2276475</xdr:colOff>
      <xdr:row>1</xdr:row>
      <xdr:rowOff>104775</xdr:rowOff>
    </xdr:from>
    <xdr:ext cx="2257425" cy="923925"/>
    <xdr:sp>
      <xdr:nvSpPr>
        <xdr:cNvPr id="3" name="TextBox 2"/>
        <xdr:cNvSpPr txBox="1">
          <a:spLocks noChangeArrowheads="1"/>
        </xdr:cNvSpPr>
      </xdr:nvSpPr>
      <xdr:spPr>
        <a:xfrm>
          <a:off x="3429000" y="209550"/>
          <a:ext cx="225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Шаровые краны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Rommer</a:t>
          </a:r>
        </a:p>
      </xdr:txBody>
    </xdr:sp>
    <xdr:clientData/>
  </xdr:oneCellAnchor>
  <xdr:oneCellAnchor>
    <xdr:from>
      <xdr:col>6</xdr:col>
      <xdr:colOff>0</xdr:colOff>
      <xdr:row>1</xdr:row>
      <xdr:rowOff>676275</xdr:rowOff>
    </xdr:from>
    <xdr:ext cx="1857375" cy="381000"/>
    <xdr:sp>
      <xdr:nvSpPr>
        <xdr:cNvPr id="4" name="TextBox 46"/>
        <xdr:cNvSpPr txBox="1">
          <a:spLocks noChangeArrowheads="1"/>
        </xdr:cNvSpPr>
      </xdr:nvSpPr>
      <xdr:spPr>
        <a:xfrm>
          <a:off x="6858000" y="781050"/>
          <a:ext cx="1857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+7 800 700 74 63</a:t>
          </a:r>
          <a:r>
            <a:rPr lang="en-US" cap="none" sz="10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www.rommer.ru</a:t>
          </a:r>
        </a:p>
      </xdr:txBody>
    </xdr:sp>
    <xdr:clientData/>
  </xdr:oneCellAnchor>
  <xdr:twoCellAnchor editAs="oneCell">
    <xdr:from>
      <xdr:col>1</xdr:col>
      <xdr:colOff>47625</xdr:colOff>
      <xdr:row>1</xdr:row>
      <xdr:rowOff>76200</xdr:rowOff>
    </xdr:from>
    <xdr:to>
      <xdr:col>2</xdr:col>
      <xdr:colOff>1038225</xdr:colOff>
      <xdr:row>1</xdr:row>
      <xdr:rowOff>1066800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97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</xdr:row>
      <xdr:rowOff>47625</xdr:rowOff>
    </xdr:from>
    <xdr:to>
      <xdr:col>6</xdr:col>
      <xdr:colOff>619125</xdr:colOff>
      <xdr:row>5</xdr:row>
      <xdr:rowOff>66675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43700" y="1266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5</xdr:row>
      <xdr:rowOff>66675</xdr:rowOff>
    </xdr:from>
    <xdr:to>
      <xdr:col>7</xdr:col>
      <xdr:colOff>476250</xdr:colOff>
      <xdr:row>8</xdr:row>
      <xdr:rowOff>142875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952625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6</xdr:row>
      <xdr:rowOff>123825</xdr:rowOff>
    </xdr:from>
    <xdr:to>
      <xdr:col>6</xdr:col>
      <xdr:colOff>323850</xdr:colOff>
      <xdr:row>12</xdr:row>
      <xdr:rowOff>85725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91275" y="217170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8</xdr:row>
      <xdr:rowOff>9525</xdr:rowOff>
    </xdr:from>
    <xdr:to>
      <xdr:col>7</xdr:col>
      <xdr:colOff>819150</xdr:colOff>
      <xdr:row>11</xdr:row>
      <xdr:rowOff>95250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381250"/>
          <a:ext cx="495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9</xdr:row>
      <xdr:rowOff>9525</xdr:rowOff>
    </xdr:from>
    <xdr:to>
      <xdr:col>7</xdr:col>
      <xdr:colOff>190500</xdr:colOff>
      <xdr:row>12</xdr:row>
      <xdr:rowOff>133350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05675" y="254317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0</xdr:rowOff>
    </xdr:from>
    <xdr:to>
      <xdr:col>12</xdr:col>
      <xdr:colOff>114300</xdr:colOff>
      <xdr:row>1</xdr:row>
      <xdr:rowOff>0</xdr:rowOff>
    </xdr:to>
    <xdr:pic>
      <xdr:nvPicPr>
        <xdr:cNvPr id="1" name="Picture 157" descr="Bosch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04775"/>
          <a:ext cx="2247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1533525</xdr:colOff>
      <xdr:row>1</xdr:row>
      <xdr:rowOff>95250</xdr:rowOff>
    </xdr:from>
    <xdr:ext cx="1600200" cy="619125"/>
    <xdr:sp>
      <xdr:nvSpPr>
        <xdr:cNvPr id="2" name="TextBox 2"/>
        <xdr:cNvSpPr txBox="1">
          <a:spLocks noChangeArrowheads="1"/>
        </xdr:cNvSpPr>
      </xdr:nvSpPr>
      <xdr:spPr>
        <a:xfrm>
          <a:off x="2686050" y="200025"/>
          <a:ext cx="1600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Шаровые краны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Rommer</a:t>
          </a:r>
        </a:p>
      </xdr:txBody>
    </xdr:sp>
    <xdr:clientData/>
  </xdr:oneCellAnchor>
  <xdr:oneCellAnchor>
    <xdr:from>
      <xdr:col>2</xdr:col>
      <xdr:colOff>3800475</xdr:colOff>
      <xdr:row>1</xdr:row>
      <xdr:rowOff>447675</xdr:rowOff>
    </xdr:from>
    <xdr:ext cx="1343025" cy="381000"/>
    <xdr:sp>
      <xdr:nvSpPr>
        <xdr:cNvPr id="3" name="TextBox 46"/>
        <xdr:cNvSpPr txBox="1">
          <a:spLocks noChangeArrowheads="1"/>
        </xdr:cNvSpPr>
      </xdr:nvSpPr>
      <xdr:spPr>
        <a:xfrm>
          <a:off x="4953000" y="552450"/>
          <a:ext cx="1343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+7 800 700 74 63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www.rommer.ru</a:t>
          </a:r>
        </a:p>
      </xdr:txBody>
    </xdr:sp>
    <xdr:clientData/>
  </xdr:oneCellAnchor>
  <xdr:twoCellAnchor editAs="oneCell">
    <xdr:from>
      <xdr:col>1</xdr:col>
      <xdr:colOff>47625</xdr:colOff>
      <xdr:row>1</xdr:row>
      <xdr:rowOff>76200</xdr:rowOff>
    </xdr:from>
    <xdr:to>
      <xdr:col>2</xdr:col>
      <xdr:colOff>561975</xdr:colOff>
      <xdr:row>1</xdr:row>
      <xdr:rowOff>828675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0975"/>
          <a:ext cx="1552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3905250</xdr:colOff>
      <xdr:row>1</xdr:row>
      <xdr:rowOff>76200</xdr:rowOff>
    </xdr:from>
    <xdr:ext cx="1076325" cy="381000"/>
    <xdr:sp>
      <xdr:nvSpPr>
        <xdr:cNvPr id="5" name="TextBox 46"/>
        <xdr:cNvSpPr txBox="1">
          <a:spLocks noChangeArrowheads="1"/>
        </xdr:cNvSpPr>
      </xdr:nvSpPr>
      <xdr:spPr>
        <a:xfrm>
          <a:off x="5057775" y="180975"/>
          <a:ext cx="10763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НОВИНКА!!!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tabSelected="1" workbookViewId="0" topLeftCell="A1">
      <selection activeCell="J25" sqref="J25"/>
    </sheetView>
  </sheetViews>
  <sheetFormatPr defaultColWidth="9.140625" defaultRowHeight="15"/>
  <cols>
    <col min="1" max="1" width="1.7109375" style="1" customWidth="1"/>
    <col min="2" max="2" width="15.57421875" style="1" customWidth="1"/>
    <col min="3" max="3" width="69.28125" style="1" customWidth="1"/>
    <col min="4" max="4" width="6.28125" style="1" customWidth="1"/>
    <col min="5" max="6" width="5.00390625" style="1" customWidth="1"/>
    <col min="7" max="7" width="12.7109375" style="1" customWidth="1"/>
    <col min="8" max="8" width="13.28125" style="1" customWidth="1"/>
    <col min="9" max="16384" width="9.140625" style="1" customWidth="1"/>
  </cols>
  <sheetData>
    <row r="1" ht="8.25" customHeight="1"/>
    <row r="2" spans="2:8" s="3" customFormat="1" ht="87.75" customHeight="1">
      <c r="B2" s="7"/>
      <c r="C2" s="8"/>
      <c r="D2" s="8"/>
      <c r="E2" s="8"/>
      <c r="F2" s="8"/>
      <c r="G2" s="8"/>
      <c r="H2" s="20"/>
    </row>
    <row r="3" spans="2:8" s="4" customFormat="1" ht="25.5">
      <c r="B3" s="13" t="s">
        <v>4</v>
      </c>
      <c r="C3" s="14"/>
      <c r="D3" s="14"/>
      <c r="E3" s="14"/>
      <c r="F3" s="14"/>
      <c r="G3" s="14"/>
      <c r="H3" s="15"/>
    </row>
    <row r="4" spans="2:8" s="4" customFormat="1" ht="14.25" customHeight="1">
      <c r="B4" s="11" t="s">
        <v>84</v>
      </c>
      <c r="C4" s="9"/>
      <c r="D4" s="10"/>
      <c r="E4" s="10"/>
      <c r="F4" s="10"/>
      <c r="G4" s="10"/>
      <c r="H4" s="16"/>
    </row>
    <row r="5" spans="2:8" s="5" customFormat="1" ht="12.75" customHeight="1">
      <c r="B5" s="11" t="s">
        <v>85</v>
      </c>
      <c r="C5" s="17"/>
      <c r="D5" s="10"/>
      <c r="E5" s="10"/>
      <c r="F5" s="10"/>
      <c r="G5" s="10"/>
      <c r="H5" s="16"/>
    </row>
    <row r="6" spans="2:8" s="5" customFormat="1" ht="12.75" customHeight="1">
      <c r="B6" s="11" t="s">
        <v>86</v>
      </c>
      <c r="C6" s="17"/>
      <c r="D6" s="10"/>
      <c r="E6" s="10"/>
      <c r="F6" s="10"/>
      <c r="G6" s="10"/>
      <c r="H6" s="16"/>
    </row>
    <row r="7" spans="2:8" s="5" customFormat="1" ht="12.75" customHeight="1">
      <c r="B7" s="11" t="s">
        <v>87</v>
      </c>
      <c r="C7" s="17"/>
      <c r="D7" s="10"/>
      <c r="E7" s="10"/>
      <c r="F7" s="10"/>
      <c r="G7" s="10"/>
      <c r="H7" s="16"/>
    </row>
    <row r="8" spans="2:8" s="5" customFormat="1" ht="12.75">
      <c r="B8" s="11" t="s">
        <v>88</v>
      </c>
      <c r="C8" s="17"/>
      <c r="D8" s="12"/>
      <c r="E8" s="12"/>
      <c r="F8" s="12"/>
      <c r="G8" s="12"/>
      <c r="H8" s="18"/>
    </row>
    <row r="9" spans="2:8" s="5" customFormat="1" ht="12.75">
      <c r="B9" s="11" t="s">
        <v>89</v>
      </c>
      <c r="C9" s="17"/>
      <c r="D9" s="12"/>
      <c r="E9" s="12"/>
      <c r="F9" s="12"/>
      <c r="G9" s="12"/>
      <c r="H9" s="18"/>
    </row>
    <row r="10" spans="2:8" s="5" customFormat="1" ht="12.75">
      <c r="B10" s="11" t="s">
        <v>90</v>
      </c>
      <c r="C10" s="17"/>
      <c r="D10" s="12"/>
      <c r="E10" s="12"/>
      <c r="F10" s="12"/>
      <c r="G10" s="12"/>
      <c r="H10" s="18"/>
    </row>
    <row r="11" spans="2:8" s="5" customFormat="1" ht="12.75" customHeight="1">
      <c r="B11" s="11" t="s">
        <v>91</v>
      </c>
      <c r="C11" s="17"/>
      <c r="D11" s="10"/>
      <c r="E11" s="10"/>
      <c r="F11" s="10"/>
      <c r="G11" s="10"/>
      <c r="H11" s="16"/>
    </row>
    <row r="12" spans="2:8" s="5" customFormat="1" ht="12.75">
      <c r="B12" s="30" t="s">
        <v>92</v>
      </c>
      <c r="C12" s="17"/>
      <c r="D12" s="12"/>
      <c r="E12" s="12"/>
      <c r="F12" s="12"/>
      <c r="G12" s="12"/>
      <c r="H12" s="18"/>
    </row>
    <row r="13" spans="2:8" s="5" customFormat="1" ht="12.75">
      <c r="B13" s="11" t="s">
        <v>0</v>
      </c>
      <c r="C13" s="17"/>
      <c r="D13" s="12"/>
      <c r="E13" s="12"/>
      <c r="F13" s="12"/>
      <c r="G13" s="12"/>
      <c r="H13" s="18"/>
    </row>
    <row r="14" spans="2:8" ht="24" customHeight="1">
      <c r="B14" s="31" t="s">
        <v>1</v>
      </c>
      <c r="C14" s="31" t="s">
        <v>3</v>
      </c>
      <c r="D14" s="22" t="s">
        <v>5</v>
      </c>
      <c r="E14" s="22" t="s">
        <v>6</v>
      </c>
      <c r="F14" s="22" t="s">
        <v>7</v>
      </c>
      <c r="G14" s="22" t="s">
        <v>76</v>
      </c>
      <c r="H14" s="22" t="s">
        <v>2</v>
      </c>
    </row>
    <row r="15" spans="2:8" ht="12" customHeight="1">
      <c r="B15" s="60" t="s">
        <v>77</v>
      </c>
      <c r="C15" s="61"/>
      <c r="D15" s="61"/>
      <c r="E15" s="61"/>
      <c r="F15" s="61"/>
      <c r="G15" s="61"/>
      <c r="H15" s="35"/>
    </row>
    <row r="16" spans="1:9" s="2" customFormat="1" ht="12.75">
      <c r="A16" s="1"/>
      <c r="B16" s="19" t="s">
        <v>39</v>
      </c>
      <c r="C16" s="19" t="s">
        <v>8</v>
      </c>
      <c r="D16" s="23" t="s">
        <v>70</v>
      </c>
      <c r="E16" s="23">
        <v>40</v>
      </c>
      <c r="F16" s="24">
        <v>15</v>
      </c>
      <c r="G16" s="23">
        <v>30</v>
      </c>
      <c r="H16" s="32">
        <v>3.8607017394982965</v>
      </c>
      <c r="I16" s="1"/>
    </row>
    <row r="17" spans="2:8" ht="9.75">
      <c r="B17" s="19" t="s">
        <v>40</v>
      </c>
      <c r="C17" s="19" t="s">
        <v>9</v>
      </c>
      <c r="D17" s="23" t="s">
        <v>71</v>
      </c>
      <c r="E17" s="23">
        <v>40</v>
      </c>
      <c r="F17" s="24">
        <v>20</v>
      </c>
      <c r="G17" s="23">
        <v>20</v>
      </c>
      <c r="H17" s="32">
        <v>5.758875930082417</v>
      </c>
    </row>
    <row r="18" spans="2:8" ht="9.75">
      <c r="B18" s="19" t="s">
        <v>41</v>
      </c>
      <c r="C18" s="19" t="s">
        <v>10</v>
      </c>
      <c r="D18" s="23" t="s">
        <v>72</v>
      </c>
      <c r="E18" s="23">
        <v>40</v>
      </c>
      <c r="F18" s="24">
        <v>25</v>
      </c>
      <c r="G18" s="23">
        <v>10</v>
      </c>
      <c r="H18" s="32">
        <v>9.01499361928286</v>
      </c>
    </row>
    <row r="19" spans="2:8" ht="9.75">
      <c r="B19" s="19" t="s">
        <v>42</v>
      </c>
      <c r="C19" s="19" t="s">
        <v>11</v>
      </c>
      <c r="D19" s="23" t="s">
        <v>73</v>
      </c>
      <c r="E19" s="23">
        <v>40</v>
      </c>
      <c r="F19" s="24">
        <v>32</v>
      </c>
      <c r="G19" s="23">
        <v>6</v>
      </c>
      <c r="H19" s="32">
        <v>14.425203613862383</v>
      </c>
    </row>
    <row r="20" spans="2:8" ht="9.75">
      <c r="B20" s="19" t="s">
        <v>43</v>
      </c>
      <c r="C20" s="19" t="s">
        <v>12</v>
      </c>
      <c r="D20" s="23" t="s">
        <v>74</v>
      </c>
      <c r="E20" s="23">
        <v>32</v>
      </c>
      <c r="F20" s="24">
        <v>40</v>
      </c>
      <c r="G20" s="23">
        <v>4</v>
      </c>
      <c r="H20" s="32">
        <v>22.567454791949412</v>
      </c>
    </row>
    <row r="21" spans="2:8" ht="10.5" thickBot="1">
      <c r="B21" s="25" t="s">
        <v>44</v>
      </c>
      <c r="C21" s="25" t="s">
        <v>13</v>
      </c>
      <c r="D21" s="26" t="s">
        <v>75</v>
      </c>
      <c r="E21" s="26">
        <v>32</v>
      </c>
      <c r="F21" s="27">
        <v>50</v>
      </c>
      <c r="G21" s="26">
        <v>2</v>
      </c>
      <c r="H21" s="33">
        <v>34.84852892132421</v>
      </c>
    </row>
    <row r="22" spans="2:8" ht="12" customHeight="1" thickTop="1">
      <c r="B22" s="60" t="s">
        <v>78</v>
      </c>
      <c r="C22" s="61"/>
      <c r="D22" s="61"/>
      <c r="E22" s="61"/>
      <c r="F22" s="61"/>
      <c r="G22" s="61"/>
      <c r="H22" s="35"/>
    </row>
    <row r="23" spans="2:8" ht="9.75">
      <c r="B23" s="28" t="s">
        <v>45</v>
      </c>
      <c r="C23" s="28" t="s">
        <v>14</v>
      </c>
      <c r="D23" s="29" t="s">
        <v>70</v>
      </c>
      <c r="E23" s="29">
        <v>40</v>
      </c>
      <c r="F23" s="24">
        <v>15</v>
      </c>
      <c r="G23" s="29">
        <v>25</v>
      </c>
      <c r="H23" s="34">
        <v>4.1252523641627725</v>
      </c>
    </row>
    <row r="24" spans="2:8" ht="9.75">
      <c r="B24" s="19" t="s">
        <v>46</v>
      </c>
      <c r="C24" s="19" t="s">
        <v>15</v>
      </c>
      <c r="D24" s="23" t="s">
        <v>71</v>
      </c>
      <c r="E24" s="23">
        <v>40</v>
      </c>
      <c r="F24" s="24">
        <v>20</v>
      </c>
      <c r="G24" s="23">
        <v>20</v>
      </c>
      <c r="H24" s="32">
        <v>6.093941329843873</v>
      </c>
    </row>
    <row r="25" spans="2:8" ht="9.75">
      <c r="B25" s="19" t="s">
        <v>47</v>
      </c>
      <c r="C25" s="19" t="s">
        <v>16</v>
      </c>
      <c r="D25" s="23" t="s">
        <v>72</v>
      </c>
      <c r="E25" s="23">
        <v>40</v>
      </c>
      <c r="F25" s="24">
        <v>25</v>
      </c>
      <c r="G25" s="23">
        <v>10</v>
      </c>
      <c r="H25" s="32">
        <v>9.772748485097871</v>
      </c>
    </row>
    <row r="26" spans="2:8" ht="9.75">
      <c r="B26" s="19" t="s">
        <v>48</v>
      </c>
      <c r="C26" s="19" t="s">
        <v>17</v>
      </c>
      <c r="D26" s="23" t="s">
        <v>73</v>
      </c>
      <c r="E26" s="23">
        <v>40</v>
      </c>
      <c r="F26" s="24">
        <v>32</v>
      </c>
      <c r="G26" s="23">
        <v>6</v>
      </c>
      <c r="H26" s="32">
        <v>17.0569373075651</v>
      </c>
    </row>
    <row r="27" spans="2:8" ht="9.75">
      <c r="B27" s="19" t="s">
        <v>49</v>
      </c>
      <c r="C27" s="19" t="s">
        <v>18</v>
      </c>
      <c r="D27" s="23" t="s">
        <v>74</v>
      </c>
      <c r="E27" s="23">
        <v>32</v>
      </c>
      <c r="F27" s="24">
        <v>40</v>
      </c>
      <c r="G27" s="23">
        <v>4</v>
      </c>
      <c r="H27" s="32">
        <v>25.692687193749638</v>
      </c>
    </row>
    <row r="28" spans="2:8" ht="10.5" thickBot="1">
      <c r="B28" s="25" t="s">
        <v>50</v>
      </c>
      <c r="C28" s="25" t="s">
        <v>19</v>
      </c>
      <c r="D28" s="26" t="s">
        <v>75</v>
      </c>
      <c r="E28" s="26">
        <v>32</v>
      </c>
      <c r="F28" s="27">
        <v>50</v>
      </c>
      <c r="G28" s="26">
        <v>2</v>
      </c>
      <c r="H28" s="33">
        <v>38.129083978932655</v>
      </c>
    </row>
    <row r="29" spans="2:8" ht="12" customHeight="1" thickTop="1">
      <c r="B29" s="60" t="s">
        <v>79</v>
      </c>
      <c r="C29" s="61"/>
      <c r="D29" s="61"/>
      <c r="E29" s="61"/>
      <c r="F29" s="61"/>
      <c r="G29" s="61"/>
      <c r="H29" s="35"/>
    </row>
    <row r="30" spans="2:8" ht="9.75">
      <c r="B30" s="19" t="s">
        <v>51</v>
      </c>
      <c r="C30" s="19" t="s">
        <v>20</v>
      </c>
      <c r="D30" s="23" t="s">
        <v>70</v>
      </c>
      <c r="E30" s="23">
        <v>40</v>
      </c>
      <c r="F30" s="24">
        <v>15</v>
      </c>
      <c r="G30" s="23">
        <v>30</v>
      </c>
      <c r="H30" s="32">
        <v>3.7420000031087852</v>
      </c>
    </row>
    <row r="31" spans="2:8" ht="9.75">
      <c r="B31" s="19" t="s">
        <v>52</v>
      </c>
      <c r="C31" s="19" t="s">
        <v>21</v>
      </c>
      <c r="D31" s="23" t="s">
        <v>71</v>
      </c>
      <c r="E31" s="23">
        <v>40</v>
      </c>
      <c r="F31" s="24">
        <v>20</v>
      </c>
      <c r="G31" s="23">
        <v>20</v>
      </c>
      <c r="H31" s="32">
        <v>5.60272083731671</v>
      </c>
    </row>
    <row r="32" spans="2:8" ht="9.75">
      <c r="B32" s="19" t="s">
        <v>53</v>
      </c>
      <c r="C32" s="19" t="s">
        <v>22</v>
      </c>
      <c r="D32" s="23" t="s">
        <v>72</v>
      </c>
      <c r="E32" s="23">
        <v>40</v>
      </c>
      <c r="F32" s="24">
        <v>25</v>
      </c>
      <c r="G32" s="23">
        <v>10</v>
      </c>
      <c r="H32" s="32">
        <v>8.816088890261028</v>
      </c>
    </row>
    <row r="33" spans="2:8" ht="10.5" thickBot="1">
      <c r="B33" s="25" t="s">
        <v>54</v>
      </c>
      <c r="C33" s="25" t="s">
        <v>23</v>
      </c>
      <c r="D33" s="26" t="s">
        <v>73</v>
      </c>
      <c r="E33" s="26">
        <v>40</v>
      </c>
      <c r="F33" s="27">
        <v>32</v>
      </c>
      <c r="G33" s="26">
        <v>6</v>
      </c>
      <c r="H33" s="33">
        <v>13.94663965456392</v>
      </c>
    </row>
    <row r="34" spans="2:8" ht="10.5" thickTop="1">
      <c r="B34" s="60" t="s">
        <v>80</v>
      </c>
      <c r="C34" s="61"/>
      <c r="D34" s="61"/>
      <c r="E34" s="61"/>
      <c r="F34" s="61"/>
      <c r="G34" s="61"/>
      <c r="H34" s="35"/>
    </row>
    <row r="35" spans="2:8" ht="9.75">
      <c r="B35" s="28" t="s">
        <v>55</v>
      </c>
      <c r="C35" s="28" t="s">
        <v>24</v>
      </c>
      <c r="D35" s="29" t="s">
        <v>70</v>
      </c>
      <c r="E35" s="29">
        <v>40</v>
      </c>
      <c r="F35" s="24">
        <v>15</v>
      </c>
      <c r="G35" s="29">
        <v>25</v>
      </c>
      <c r="H35" s="34">
        <v>3.9584580220792094</v>
      </c>
    </row>
    <row r="36" spans="2:8" ht="9.75">
      <c r="B36" s="19" t="s">
        <v>56</v>
      </c>
      <c r="C36" s="19" t="s">
        <v>25</v>
      </c>
      <c r="D36" s="23" t="s">
        <v>71</v>
      </c>
      <c r="E36" s="23">
        <v>40</v>
      </c>
      <c r="F36" s="24">
        <v>20</v>
      </c>
      <c r="G36" s="23">
        <v>20</v>
      </c>
      <c r="H36" s="32">
        <v>6.016212976137399</v>
      </c>
    </row>
    <row r="37" spans="2:8" ht="9.75">
      <c r="B37" s="19" t="s">
        <v>57</v>
      </c>
      <c r="C37" s="19" t="s">
        <v>26</v>
      </c>
      <c r="D37" s="23" t="s">
        <v>72</v>
      </c>
      <c r="E37" s="23">
        <v>40</v>
      </c>
      <c r="F37" s="24">
        <v>25</v>
      </c>
      <c r="G37" s="23">
        <v>10</v>
      </c>
      <c r="H37" s="32">
        <v>9.571776679159235</v>
      </c>
    </row>
    <row r="38" spans="2:8" ht="10.5" thickBot="1">
      <c r="B38" s="25" t="s">
        <v>58</v>
      </c>
      <c r="C38" s="25" t="s">
        <v>27</v>
      </c>
      <c r="D38" s="26" t="s">
        <v>73</v>
      </c>
      <c r="E38" s="26">
        <v>40</v>
      </c>
      <c r="F38" s="27">
        <v>32</v>
      </c>
      <c r="G38" s="26">
        <v>6</v>
      </c>
      <c r="H38" s="33">
        <v>15.810192749368401</v>
      </c>
    </row>
    <row r="39" spans="2:8" ht="10.5" thickTop="1">
      <c r="B39" s="60" t="s">
        <v>81</v>
      </c>
      <c r="C39" s="61"/>
      <c r="D39" s="61"/>
      <c r="E39" s="61"/>
      <c r="F39" s="61"/>
      <c r="G39" s="61"/>
      <c r="H39" s="35"/>
    </row>
    <row r="40" spans="2:8" ht="9.75">
      <c r="B40" s="28" t="s">
        <v>59</v>
      </c>
      <c r="C40" s="28" t="s">
        <v>28</v>
      </c>
      <c r="D40" s="29" t="s">
        <v>70</v>
      </c>
      <c r="E40" s="29">
        <v>40</v>
      </c>
      <c r="F40" s="24">
        <v>15</v>
      </c>
      <c r="G40" s="29">
        <v>25</v>
      </c>
      <c r="H40" s="34">
        <v>5.21176370620803</v>
      </c>
    </row>
    <row r="41" spans="2:8" ht="9.75">
      <c r="B41" s="19" t="s">
        <v>60</v>
      </c>
      <c r="C41" s="19" t="s">
        <v>29</v>
      </c>
      <c r="D41" s="23" t="s">
        <v>71</v>
      </c>
      <c r="E41" s="23">
        <v>40</v>
      </c>
      <c r="F41" s="24">
        <v>20</v>
      </c>
      <c r="G41" s="23">
        <v>15</v>
      </c>
      <c r="H41" s="32">
        <v>8.149368897466893</v>
      </c>
    </row>
    <row r="42" spans="2:8" ht="9.75">
      <c r="B42" s="19" t="s">
        <v>61</v>
      </c>
      <c r="C42" s="19" t="s">
        <v>30</v>
      </c>
      <c r="D42" s="23" t="s">
        <v>72</v>
      </c>
      <c r="E42" s="23">
        <v>40</v>
      </c>
      <c r="F42" s="24">
        <v>25</v>
      </c>
      <c r="G42" s="23">
        <v>8</v>
      </c>
      <c r="H42" s="32">
        <v>14.040015266253329</v>
      </c>
    </row>
    <row r="43" spans="2:8" ht="10.5" thickBot="1">
      <c r="B43" s="25" t="s">
        <v>62</v>
      </c>
      <c r="C43" s="25" t="s">
        <v>31</v>
      </c>
      <c r="D43" s="26" t="s">
        <v>73</v>
      </c>
      <c r="E43" s="26">
        <v>40</v>
      </c>
      <c r="F43" s="27">
        <v>32</v>
      </c>
      <c r="G43" s="26">
        <v>4</v>
      </c>
      <c r="H43" s="33">
        <v>21.24628161629338</v>
      </c>
    </row>
    <row r="44" spans="2:8" ht="10.5" thickTop="1">
      <c r="B44" s="60" t="s">
        <v>82</v>
      </c>
      <c r="C44" s="61"/>
      <c r="D44" s="61"/>
      <c r="E44" s="61"/>
      <c r="F44" s="62"/>
      <c r="G44" s="61"/>
      <c r="H44" s="35"/>
    </row>
    <row r="45" spans="2:8" ht="9.75">
      <c r="B45" s="28" t="s">
        <v>63</v>
      </c>
      <c r="C45" s="28" t="s">
        <v>32</v>
      </c>
      <c r="D45" s="29" t="s">
        <v>70</v>
      </c>
      <c r="E45" s="29">
        <v>40</v>
      </c>
      <c r="F45" s="24">
        <v>15</v>
      </c>
      <c r="G45" s="29">
        <v>25</v>
      </c>
      <c r="H45" s="34">
        <v>6.151268685712276</v>
      </c>
    </row>
    <row r="46" spans="2:8" ht="9.75">
      <c r="B46" s="19" t="s">
        <v>64</v>
      </c>
      <c r="C46" s="19" t="s">
        <v>33</v>
      </c>
      <c r="D46" s="23" t="s">
        <v>71</v>
      </c>
      <c r="E46" s="23">
        <v>40</v>
      </c>
      <c r="F46" s="24">
        <v>20</v>
      </c>
      <c r="G46" s="23">
        <v>15</v>
      </c>
      <c r="H46" s="32">
        <v>9.377381716708857</v>
      </c>
    </row>
    <row r="47" spans="2:8" ht="10.5" thickBot="1">
      <c r="B47" s="25" t="s">
        <v>65</v>
      </c>
      <c r="C47" s="25" t="s">
        <v>34</v>
      </c>
      <c r="D47" s="26" t="s">
        <v>72</v>
      </c>
      <c r="E47" s="26">
        <v>40</v>
      </c>
      <c r="F47" s="27">
        <v>25</v>
      </c>
      <c r="G47" s="26">
        <v>8</v>
      </c>
      <c r="H47" s="33">
        <v>16.495880486936276</v>
      </c>
    </row>
    <row r="48" spans="2:8" ht="10.5" thickTop="1">
      <c r="B48" s="60" t="s">
        <v>83</v>
      </c>
      <c r="C48" s="61"/>
      <c r="D48" s="61"/>
      <c r="E48" s="61"/>
      <c r="F48" s="61"/>
      <c r="G48" s="61"/>
      <c r="H48" s="35"/>
    </row>
    <row r="49" spans="2:8" ht="9.75">
      <c r="B49" s="28" t="s">
        <v>66</v>
      </c>
      <c r="C49" s="28" t="s">
        <v>35</v>
      </c>
      <c r="D49" s="29" t="s">
        <v>70</v>
      </c>
      <c r="E49" s="29">
        <v>40</v>
      </c>
      <c r="F49" s="24">
        <v>15</v>
      </c>
      <c r="G49" s="29">
        <v>25</v>
      </c>
      <c r="H49" s="34">
        <v>4.177603146560562</v>
      </c>
    </row>
    <row r="50" spans="2:8" ht="9.75">
      <c r="B50" s="19" t="s">
        <v>67</v>
      </c>
      <c r="C50" s="19" t="s">
        <v>36</v>
      </c>
      <c r="D50" s="23" t="s">
        <v>71</v>
      </c>
      <c r="E50" s="23">
        <v>40</v>
      </c>
      <c r="F50" s="24">
        <v>20</v>
      </c>
      <c r="G50" s="23">
        <v>20</v>
      </c>
      <c r="H50" s="32">
        <v>6.479329089648486</v>
      </c>
    </row>
    <row r="51" spans="2:8" ht="9.75">
      <c r="B51" s="19" t="s">
        <v>68</v>
      </c>
      <c r="C51" s="19" t="s">
        <v>37</v>
      </c>
      <c r="D51" s="23" t="s">
        <v>72</v>
      </c>
      <c r="E51" s="23">
        <v>40</v>
      </c>
      <c r="F51" s="24">
        <v>25</v>
      </c>
      <c r="G51" s="23">
        <v>10</v>
      </c>
      <c r="H51" s="32">
        <v>10.074935090110293</v>
      </c>
    </row>
    <row r="52" spans="2:8" ht="10.5" thickBot="1">
      <c r="B52" s="25" t="s">
        <v>69</v>
      </c>
      <c r="C52" s="25" t="s">
        <v>38</v>
      </c>
      <c r="D52" s="26" t="s">
        <v>73</v>
      </c>
      <c r="E52" s="26">
        <v>40</v>
      </c>
      <c r="F52" s="27">
        <v>32</v>
      </c>
      <c r="G52" s="26">
        <v>6</v>
      </c>
      <c r="H52" s="33">
        <v>15.666815958034835</v>
      </c>
    </row>
    <row r="53" spans="2:8" ht="10.5" thickTop="1">
      <c r="B53" s="21" t="s">
        <v>98</v>
      </c>
      <c r="C53" s="6"/>
      <c r="D53" s="6"/>
      <c r="E53" s="6"/>
      <c r="F53" s="6"/>
      <c r="G53" s="6"/>
      <c r="H53" s="6"/>
    </row>
    <row r="54" spans="3:8" ht="9.75">
      <c r="C54" s="6"/>
      <c r="D54" s="6"/>
      <c r="E54" s="6"/>
      <c r="F54" s="6"/>
      <c r="G54" s="6"/>
      <c r="H54" s="6"/>
    </row>
    <row r="55" spans="3:8" ht="9.75">
      <c r="C55" s="6"/>
      <c r="D55" s="6"/>
      <c r="E55" s="6"/>
      <c r="F55" s="6"/>
      <c r="G55" s="6"/>
      <c r="H55" s="6"/>
    </row>
    <row r="56" spans="3:8" ht="9.75">
      <c r="C56" s="6"/>
      <c r="D56" s="6"/>
      <c r="E56" s="6"/>
      <c r="F56" s="6"/>
      <c r="G56" s="6"/>
      <c r="H56" s="6"/>
    </row>
    <row r="57" spans="3:8" ht="9.75">
      <c r="C57" s="6"/>
      <c r="D57" s="6"/>
      <c r="E57" s="6"/>
      <c r="F57" s="6"/>
      <c r="G57" s="6"/>
      <c r="H57" s="6"/>
    </row>
    <row r="58" spans="3:8" ht="9.75">
      <c r="C58" s="6"/>
      <c r="D58" s="6"/>
      <c r="E58" s="6"/>
      <c r="F58" s="6"/>
      <c r="G58" s="6"/>
      <c r="H58" s="6"/>
    </row>
    <row r="59" spans="3:8" ht="9.75">
      <c r="C59" s="6"/>
      <c r="D59" s="6"/>
      <c r="E59" s="6"/>
      <c r="F59" s="6"/>
      <c r="G59" s="6"/>
      <c r="H59" s="6"/>
    </row>
    <row r="60" spans="3:8" ht="9.75">
      <c r="C60" s="6"/>
      <c r="D60" s="6"/>
      <c r="E60" s="6"/>
      <c r="F60" s="6"/>
      <c r="G60" s="6"/>
      <c r="H60" s="6"/>
    </row>
    <row r="61" spans="3:8" ht="9.75">
      <c r="C61" s="6"/>
      <c r="D61" s="6"/>
      <c r="E61" s="6"/>
      <c r="F61" s="6"/>
      <c r="G61" s="6"/>
      <c r="H61" s="6"/>
    </row>
    <row r="62" spans="3:8" ht="9.75">
      <c r="C62" s="6"/>
      <c r="D62" s="6"/>
      <c r="E62" s="6"/>
      <c r="F62" s="6"/>
      <c r="G62" s="6"/>
      <c r="H62" s="6"/>
    </row>
    <row r="63" spans="3:8" ht="9.75">
      <c r="C63" s="6"/>
      <c r="D63" s="6"/>
      <c r="E63" s="6"/>
      <c r="F63" s="6"/>
      <c r="G63" s="6"/>
      <c r="H63" s="6"/>
    </row>
    <row r="64" spans="3:8" ht="9.75">
      <c r="C64" s="6"/>
      <c r="D64" s="6"/>
      <c r="E64" s="6"/>
      <c r="F64" s="6"/>
      <c r="G64" s="6"/>
      <c r="H64" s="6"/>
    </row>
    <row r="65" spans="3:8" ht="9.75">
      <c r="C65" s="6"/>
      <c r="D65" s="6"/>
      <c r="E65" s="6"/>
      <c r="F65" s="6"/>
      <c r="G65" s="6"/>
      <c r="H65" s="6"/>
    </row>
    <row r="66" spans="3:8" ht="9.75">
      <c r="C66" s="6"/>
      <c r="D66" s="6"/>
      <c r="E66" s="6"/>
      <c r="F66" s="6"/>
      <c r="G66" s="6"/>
      <c r="H66" s="6"/>
    </row>
    <row r="67" spans="3:8" ht="9.75">
      <c r="C67" s="6"/>
      <c r="D67" s="6"/>
      <c r="E67" s="6"/>
      <c r="F67" s="6"/>
      <c r="G67" s="6"/>
      <c r="H67" s="6"/>
    </row>
    <row r="68" spans="3:8" ht="9.75">
      <c r="C68" s="6"/>
      <c r="D68" s="6"/>
      <c r="E68" s="6"/>
      <c r="F68" s="6"/>
      <c r="G68" s="6"/>
      <c r="H68" s="6"/>
    </row>
    <row r="69" spans="3:8" ht="9.75">
      <c r="C69" s="6"/>
      <c r="D69" s="6"/>
      <c r="E69" s="6"/>
      <c r="F69" s="6"/>
      <c r="G69" s="6"/>
      <c r="H69" s="6"/>
    </row>
    <row r="70" spans="3:8" ht="9.75">
      <c r="C70" s="6"/>
      <c r="D70" s="6"/>
      <c r="E70" s="6"/>
      <c r="F70" s="6"/>
      <c r="G70" s="6"/>
      <c r="H70" s="6"/>
    </row>
    <row r="71" spans="3:8" ht="9.75">
      <c r="C71" s="6"/>
      <c r="D71" s="6"/>
      <c r="E71" s="6"/>
      <c r="F71" s="6"/>
      <c r="G71" s="6"/>
      <c r="H71" s="6"/>
    </row>
    <row r="72" spans="3:8" ht="9.75">
      <c r="C72" s="6"/>
      <c r="D72" s="6"/>
      <c r="E72" s="6"/>
      <c r="F72" s="6"/>
      <c r="G72" s="6"/>
      <c r="H72" s="6"/>
    </row>
    <row r="73" spans="3:8" ht="9.75">
      <c r="C73" s="6"/>
      <c r="D73" s="6"/>
      <c r="E73" s="6"/>
      <c r="F73" s="6"/>
      <c r="G73" s="6"/>
      <c r="H73" s="6"/>
    </row>
  </sheetData>
  <sheetProtection/>
  <mergeCells count="7">
    <mergeCell ref="B48:G48"/>
    <mergeCell ref="B15:G15"/>
    <mergeCell ref="B22:G22"/>
    <mergeCell ref="B29:G29"/>
    <mergeCell ref="B34:G34"/>
    <mergeCell ref="B39:G39"/>
    <mergeCell ref="B44:G44"/>
  </mergeCells>
  <printOptions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62"/>
  <sheetViews>
    <sheetView workbookViewId="0" topLeftCell="A1">
      <selection activeCell="M37" sqref="M37"/>
    </sheetView>
  </sheetViews>
  <sheetFormatPr defaultColWidth="9.140625" defaultRowHeight="15"/>
  <cols>
    <col min="1" max="1" width="1.7109375" style="1" customWidth="1"/>
    <col min="2" max="2" width="15.57421875" style="1" customWidth="1"/>
    <col min="3" max="3" width="69.28125" style="1" customWidth="1"/>
    <col min="4" max="4" width="13.28125" style="1" customWidth="1"/>
    <col min="5" max="5" width="9.140625" style="1" customWidth="1"/>
    <col min="6" max="6" width="9.140625" style="1" hidden="1" customWidth="1"/>
    <col min="7" max="7" width="10.140625" style="1" hidden="1" customWidth="1"/>
    <col min="8" max="8" width="9.140625" style="1" hidden="1" customWidth="1"/>
    <col min="9" max="9" width="11.7109375" style="1" hidden="1" customWidth="1"/>
    <col min="10" max="10" width="9.140625" style="1" hidden="1" customWidth="1"/>
    <col min="11" max="16384" width="9.140625" style="1" customWidth="1"/>
  </cols>
  <sheetData>
    <row r="1" ht="8.25" customHeight="1"/>
    <row r="2" spans="2:7" s="3" customFormat="1" ht="66.75" customHeight="1">
      <c r="B2" s="37"/>
      <c r="C2" s="38"/>
      <c r="D2" s="38"/>
      <c r="E2" s="39"/>
      <c r="G2" s="42">
        <v>44726</v>
      </c>
    </row>
    <row r="3" spans="2:10" ht="19.5" customHeight="1" thickBot="1">
      <c r="B3" s="43" t="s">
        <v>1</v>
      </c>
      <c r="C3" s="43" t="s">
        <v>3</v>
      </c>
      <c r="D3" s="44" t="s">
        <v>2</v>
      </c>
      <c r="E3" s="44" t="s">
        <v>93</v>
      </c>
      <c r="G3" s="45">
        <v>70</v>
      </c>
      <c r="H3" s="46" t="s">
        <v>94</v>
      </c>
      <c r="I3" s="46" t="s">
        <v>95</v>
      </c>
      <c r="J3" s="47" t="s">
        <v>96</v>
      </c>
    </row>
    <row r="4" spans="2:10" ht="12" customHeight="1" thickTop="1">
      <c r="B4" s="65" t="s">
        <v>77</v>
      </c>
      <c r="C4" s="64"/>
      <c r="D4" s="48"/>
      <c r="E4" s="48"/>
      <c r="F4" s="49" t="s">
        <v>97</v>
      </c>
      <c r="H4" s="50"/>
      <c r="I4" s="50"/>
      <c r="J4" s="50"/>
    </row>
    <row r="5" spans="1:10" s="2" customFormat="1" ht="14.25">
      <c r="A5" s="1"/>
      <c r="B5" s="19" t="s">
        <v>39</v>
      </c>
      <c r="C5" s="19" t="s">
        <v>8</v>
      </c>
      <c r="D5" s="32">
        <f>Rommer_price!H16</f>
        <v>3.8607017394982965</v>
      </c>
      <c r="E5" s="36">
        <f>J5</f>
        <v>221.38808054979032</v>
      </c>
      <c r="F5" s="51">
        <f>D5*0.64</f>
        <v>2.4708491132789097</v>
      </c>
      <c r="H5" s="52">
        <f>F5*$G$3</f>
        <v>172.9594379295237</v>
      </c>
      <c r="I5" s="53">
        <f>E5/H5-100%</f>
        <v>0.28</v>
      </c>
      <c r="J5" s="54">
        <f>H5*1.28</f>
        <v>221.38808054979032</v>
      </c>
    </row>
    <row r="6" spans="2:10" ht="14.25">
      <c r="B6" s="19" t="s">
        <v>40</v>
      </c>
      <c r="C6" s="19" t="s">
        <v>9</v>
      </c>
      <c r="D6" s="32">
        <f>Rommer_price!H17</f>
        <v>5.758875930082417</v>
      </c>
      <c r="E6" s="36">
        <f aca="true" t="shared" si="0" ref="E6:E41">J6</f>
        <v>330.23698133464615</v>
      </c>
      <c r="F6" s="51">
        <f aca="true" t="shared" si="1" ref="F6:F41">D6*0.64</f>
        <v>3.685680595252747</v>
      </c>
      <c r="G6" s="2"/>
      <c r="H6" s="52">
        <f aca="true" t="shared" si="2" ref="H6:H41">F6*$G$3</f>
        <v>257.9976416676923</v>
      </c>
      <c r="I6" s="53">
        <f aca="true" t="shared" si="3" ref="I6:I41">E6/H6-100%</f>
        <v>0.28</v>
      </c>
      <c r="J6" s="54">
        <f aca="true" t="shared" si="4" ref="J6:J41">H6*1.28</f>
        <v>330.23698133464615</v>
      </c>
    </row>
    <row r="7" spans="2:10" ht="14.25">
      <c r="B7" s="19" t="s">
        <v>41</v>
      </c>
      <c r="C7" s="19" t="s">
        <v>10</v>
      </c>
      <c r="D7" s="32">
        <f>Rommer_price!H18</f>
        <v>9.01499361928286</v>
      </c>
      <c r="E7" s="36">
        <f t="shared" si="0"/>
        <v>516.9557941041563</v>
      </c>
      <c r="F7" s="51">
        <f t="shared" si="1"/>
        <v>5.76959591634103</v>
      </c>
      <c r="G7" s="2"/>
      <c r="H7" s="52">
        <f t="shared" si="2"/>
        <v>403.8717141438721</v>
      </c>
      <c r="I7" s="53">
        <f t="shared" si="3"/>
        <v>0.28</v>
      </c>
      <c r="J7" s="54">
        <f t="shared" si="4"/>
        <v>516.9557941041563</v>
      </c>
    </row>
    <row r="8" spans="2:10" ht="14.25">
      <c r="B8" s="19" t="s">
        <v>42</v>
      </c>
      <c r="C8" s="19" t="s">
        <v>11</v>
      </c>
      <c r="D8" s="32">
        <f>Rommer_price!H19</f>
        <v>14.425203613862383</v>
      </c>
      <c r="E8" s="36">
        <f t="shared" si="0"/>
        <v>827.1988760333245</v>
      </c>
      <c r="F8" s="51">
        <f t="shared" si="1"/>
        <v>9.232130312871925</v>
      </c>
      <c r="G8" s="2"/>
      <c r="H8" s="52">
        <f t="shared" si="2"/>
        <v>646.2491219010348</v>
      </c>
      <c r="I8" s="53">
        <f t="shared" si="3"/>
        <v>0.28</v>
      </c>
      <c r="J8" s="54">
        <f t="shared" si="4"/>
        <v>827.1988760333245</v>
      </c>
    </row>
    <row r="9" spans="2:10" ht="14.25">
      <c r="B9" s="19" t="s">
        <v>43</v>
      </c>
      <c r="C9" s="19" t="s">
        <v>12</v>
      </c>
      <c r="D9" s="32">
        <f>Rommer_price!H20</f>
        <v>22.567454791949412</v>
      </c>
      <c r="E9" s="36">
        <f t="shared" si="0"/>
        <v>1294.1081275895472</v>
      </c>
      <c r="F9" s="51">
        <f t="shared" si="1"/>
        <v>14.443171066847624</v>
      </c>
      <c r="G9" s="2"/>
      <c r="H9" s="52">
        <f t="shared" si="2"/>
        <v>1011.0219746793337</v>
      </c>
      <c r="I9" s="53">
        <f t="shared" si="3"/>
        <v>0.28</v>
      </c>
      <c r="J9" s="54">
        <f t="shared" si="4"/>
        <v>1294.1081275895472</v>
      </c>
    </row>
    <row r="10" spans="2:10" ht="15" thickBot="1">
      <c r="B10" s="25" t="s">
        <v>44</v>
      </c>
      <c r="C10" s="25" t="s">
        <v>13</v>
      </c>
      <c r="D10" s="32">
        <f>Rommer_price!H21</f>
        <v>34.84852892132421</v>
      </c>
      <c r="E10" s="40">
        <f t="shared" si="0"/>
        <v>1998.3540424644157</v>
      </c>
      <c r="F10" s="55">
        <f t="shared" si="1"/>
        <v>22.303058509647496</v>
      </c>
      <c r="G10" s="2"/>
      <c r="H10" s="52">
        <f t="shared" si="2"/>
        <v>1561.2140956753246</v>
      </c>
      <c r="I10" s="53">
        <f t="shared" si="3"/>
        <v>0.28</v>
      </c>
      <c r="J10" s="54">
        <f t="shared" si="4"/>
        <v>1998.3540424644157</v>
      </c>
    </row>
    <row r="11" spans="2:10" ht="12" customHeight="1" thickTop="1">
      <c r="B11" s="66" t="s">
        <v>78</v>
      </c>
      <c r="C11" s="67"/>
      <c r="D11" s="50"/>
      <c r="E11" s="50"/>
      <c r="F11" s="50"/>
      <c r="G11" s="2"/>
      <c r="H11" s="50"/>
      <c r="I11" s="50"/>
      <c r="J11" s="50"/>
    </row>
    <row r="12" spans="2:10" ht="14.25">
      <c r="B12" s="28" t="s">
        <v>45</v>
      </c>
      <c r="C12" s="28" t="s">
        <v>14</v>
      </c>
      <c r="D12" s="32">
        <f>Rommer_price!H23</f>
        <v>4.1252523641627725</v>
      </c>
      <c r="E12" s="41">
        <f t="shared" si="0"/>
        <v>236.55847157055007</v>
      </c>
      <c r="F12" s="56">
        <f t="shared" si="1"/>
        <v>2.6401615130641747</v>
      </c>
      <c r="G12" s="2"/>
      <c r="H12" s="52">
        <f t="shared" si="2"/>
        <v>184.81130591449224</v>
      </c>
      <c r="I12" s="53">
        <f t="shared" si="3"/>
        <v>0.28</v>
      </c>
      <c r="J12" s="54">
        <f t="shared" si="4"/>
        <v>236.55847157055007</v>
      </c>
    </row>
    <row r="13" spans="2:10" ht="14.25">
      <c r="B13" s="19" t="s">
        <v>46</v>
      </c>
      <c r="C13" s="19" t="s">
        <v>15</v>
      </c>
      <c r="D13" s="32">
        <f>Rommer_price!H24</f>
        <v>6.093941329843873</v>
      </c>
      <c r="E13" s="36">
        <f t="shared" si="0"/>
        <v>349.45097161856705</v>
      </c>
      <c r="F13" s="51">
        <f t="shared" si="1"/>
        <v>3.9001224511000787</v>
      </c>
      <c r="G13" s="2"/>
      <c r="H13" s="52">
        <f t="shared" si="2"/>
        <v>273.0085715770055</v>
      </c>
      <c r="I13" s="53">
        <f t="shared" si="3"/>
        <v>0.28</v>
      </c>
      <c r="J13" s="54">
        <f t="shared" si="4"/>
        <v>349.45097161856705</v>
      </c>
    </row>
    <row r="14" spans="2:10" ht="14.25">
      <c r="B14" s="19" t="s">
        <v>47</v>
      </c>
      <c r="C14" s="19" t="s">
        <v>16</v>
      </c>
      <c r="D14" s="32">
        <f>Rommer_price!H25</f>
        <v>9.772748485097871</v>
      </c>
      <c r="E14" s="36">
        <f t="shared" si="0"/>
        <v>560.4084891294523</v>
      </c>
      <c r="F14" s="51">
        <f t="shared" si="1"/>
        <v>6.254559030462637</v>
      </c>
      <c r="G14" s="2"/>
      <c r="H14" s="52">
        <f t="shared" si="2"/>
        <v>437.8191321323846</v>
      </c>
      <c r="I14" s="53">
        <f t="shared" si="3"/>
        <v>0.28</v>
      </c>
      <c r="J14" s="54">
        <f t="shared" si="4"/>
        <v>560.4084891294523</v>
      </c>
    </row>
    <row r="15" spans="2:10" ht="14.25">
      <c r="B15" s="19" t="s">
        <v>48</v>
      </c>
      <c r="C15" s="19" t="s">
        <v>17</v>
      </c>
      <c r="D15" s="32">
        <f>Rommer_price!H26</f>
        <v>17.0569373075651</v>
      </c>
      <c r="E15" s="36">
        <f t="shared" si="0"/>
        <v>978.1130129650132</v>
      </c>
      <c r="F15" s="51">
        <f t="shared" si="1"/>
        <v>10.916439876841665</v>
      </c>
      <c r="G15" s="2"/>
      <c r="H15" s="52">
        <f t="shared" si="2"/>
        <v>764.1507913789166</v>
      </c>
      <c r="I15" s="53">
        <f t="shared" si="3"/>
        <v>0.28</v>
      </c>
      <c r="J15" s="54">
        <f t="shared" si="4"/>
        <v>978.1130129650132</v>
      </c>
    </row>
    <row r="16" spans="2:10" ht="14.25">
      <c r="B16" s="19" t="s">
        <v>49</v>
      </c>
      <c r="C16" s="19" t="s">
        <v>18</v>
      </c>
      <c r="D16" s="32">
        <f>Rommer_price!H27</f>
        <v>25.692687193749638</v>
      </c>
      <c r="E16" s="36">
        <f t="shared" si="0"/>
        <v>1473.321454438379</v>
      </c>
      <c r="F16" s="51">
        <f t="shared" si="1"/>
        <v>16.443319803999767</v>
      </c>
      <c r="G16" s="2"/>
      <c r="H16" s="52">
        <f t="shared" si="2"/>
        <v>1151.0323862799837</v>
      </c>
      <c r="I16" s="53">
        <f t="shared" si="3"/>
        <v>0.28</v>
      </c>
      <c r="J16" s="54">
        <f t="shared" si="4"/>
        <v>1473.321454438379</v>
      </c>
    </row>
    <row r="17" spans="2:10" ht="15" thickBot="1">
      <c r="B17" s="25" t="s">
        <v>50</v>
      </c>
      <c r="C17" s="25" t="s">
        <v>19</v>
      </c>
      <c r="D17" s="32">
        <f>Rommer_price!H28</f>
        <v>38.129083978932655</v>
      </c>
      <c r="E17" s="36">
        <f t="shared" si="0"/>
        <v>2186.4741916879143</v>
      </c>
      <c r="F17" s="55">
        <f t="shared" si="1"/>
        <v>24.4026137465169</v>
      </c>
      <c r="G17" s="2"/>
      <c r="H17" s="52">
        <f t="shared" si="2"/>
        <v>1708.182962256183</v>
      </c>
      <c r="I17" s="53">
        <f t="shared" si="3"/>
        <v>0.28</v>
      </c>
      <c r="J17" s="54">
        <f t="shared" si="4"/>
        <v>2186.4741916879143</v>
      </c>
    </row>
    <row r="18" spans="2:10" ht="12" customHeight="1" thickTop="1">
      <c r="B18" s="63" t="s">
        <v>79</v>
      </c>
      <c r="C18" s="64"/>
      <c r="D18" s="50"/>
      <c r="E18" s="50"/>
      <c r="F18" s="50"/>
      <c r="G18" s="2"/>
      <c r="H18" s="50"/>
      <c r="I18" s="50"/>
      <c r="J18" s="50"/>
    </row>
    <row r="19" spans="2:10" ht="14.25">
      <c r="B19" s="19" t="s">
        <v>51</v>
      </c>
      <c r="C19" s="19" t="s">
        <v>20</v>
      </c>
      <c r="D19" s="32">
        <f>Rommer_price!H30</f>
        <v>3.7420000031087852</v>
      </c>
      <c r="E19" s="36">
        <f t="shared" si="0"/>
        <v>214.58124817827022</v>
      </c>
      <c r="F19" s="51">
        <f t="shared" si="1"/>
        <v>2.394880001989623</v>
      </c>
      <c r="G19" s="2"/>
      <c r="H19" s="52">
        <f t="shared" si="2"/>
        <v>167.6416001392736</v>
      </c>
      <c r="I19" s="53">
        <f t="shared" si="3"/>
        <v>0.28</v>
      </c>
      <c r="J19" s="54">
        <f t="shared" si="4"/>
        <v>214.58124817827022</v>
      </c>
    </row>
    <row r="20" spans="2:10" ht="14.25">
      <c r="B20" s="19" t="s">
        <v>52</v>
      </c>
      <c r="C20" s="19" t="s">
        <v>21</v>
      </c>
      <c r="D20" s="32">
        <f>Rommer_price!H31</f>
        <v>5.60272083731671</v>
      </c>
      <c r="E20" s="36">
        <f t="shared" si="0"/>
        <v>321.28242369508945</v>
      </c>
      <c r="F20" s="51">
        <f t="shared" si="1"/>
        <v>3.5857413358826946</v>
      </c>
      <c r="G20" s="2"/>
      <c r="H20" s="52">
        <f t="shared" si="2"/>
        <v>251.00189351178864</v>
      </c>
      <c r="I20" s="53">
        <f t="shared" si="3"/>
        <v>0.28</v>
      </c>
      <c r="J20" s="54">
        <f t="shared" si="4"/>
        <v>321.28242369508945</v>
      </c>
    </row>
    <row r="21" spans="2:10" ht="14.25">
      <c r="B21" s="19" t="s">
        <v>53</v>
      </c>
      <c r="C21" s="19" t="s">
        <v>22</v>
      </c>
      <c r="D21" s="32">
        <f>Rommer_price!H32</f>
        <v>8.816088890261028</v>
      </c>
      <c r="E21" s="36">
        <f t="shared" si="0"/>
        <v>505.5498013231284</v>
      </c>
      <c r="F21" s="51">
        <f t="shared" si="1"/>
        <v>5.642296889767058</v>
      </c>
      <c r="G21" s="2"/>
      <c r="H21" s="52">
        <f t="shared" si="2"/>
        <v>394.9607822836941</v>
      </c>
      <c r="I21" s="53">
        <f t="shared" si="3"/>
        <v>0.28</v>
      </c>
      <c r="J21" s="54">
        <f t="shared" si="4"/>
        <v>505.5498013231284</v>
      </c>
    </row>
    <row r="22" spans="2:10" ht="15" thickBot="1">
      <c r="B22" s="25" t="s">
        <v>54</v>
      </c>
      <c r="C22" s="25" t="s">
        <v>23</v>
      </c>
      <c r="D22" s="32">
        <f>Rommer_price!H33</f>
        <v>13.94663965456392</v>
      </c>
      <c r="E22" s="40">
        <f t="shared" si="0"/>
        <v>799.7561043513135</v>
      </c>
      <c r="F22" s="55">
        <f t="shared" si="1"/>
        <v>8.92584937892091</v>
      </c>
      <c r="G22" s="2"/>
      <c r="H22" s="52">
        <f t="shared" si="2"/>
        <v>624.8094565244637</v>
      </c>
      <c r="I22" s="53">
        <f t="shared" si="3"/>
        <v>0.28</v>
      </c>
      <c r="J22" s="54">
        <f t="shared" si="4"/>
        <v>799.7561043513135</v>
      </c>
    </row>
    <row r="23" spans="2:10" ht="11.25" customHeight="1" thickTop="1">
      <c r="B23" s="63" t="s">
        <v>80</v>
      </c>
      <c r="C23" s="64"/>
      <c r="D23" s="50"/>
      <c r="E23" s="50"/>
      <c r="F23" s="50"/>
      <c r="G23" s="2"/>
      <c r="H23" s="50"/>
      <c r="I23" s="50"/>
      <c r="J23" s="50"/>
    </row>
    <row r="24" spans="2:10" ht="14.25">
      <c r="B24" s="28" t="s">
        <v>55</v>
      </c>
      <c r="C24" s="28" t="s">
        <v>24</v>
      </c>
      <c r="D24" s="32">
        <f>Rommer_price!H35</f>
        <v>3.9584580220792094</v>
      </c>
      <c r="E24" s="36">
        <f t="shared" si="0"/>
        <v>226.9938168181102</v>
      </c>
      <c r="F24" s="56">
        <f t="shared" si="1"/>
        <v>2.533413134130694</v>
      </c>
      <c r="G24" s="2"/>
      <c r="H24" s="52">
        <f t="shared" si="2"/>
        <v>177.33891938914857</v>
      </c>
      <c r="I24" s="53">
        <f t="shared" si="3"/>
        <v>0.28</v>
      </c>
      <c r="J24" s="54">
        <f t="shared" si="4"/>
        <v>226.9938168181102</v>
      </c>
    </row>
    <row r="25" spans="2:10" ht="14.25">
      <c r="B25" s="19" t="s">
        <v>56</v>
      </c>
      <c r="C25" s="19" t="s">
        <v>25</v>
      </c>
      <c r="D25" s="32">
        <f>Rommer_price!H36</f>
        <v>6.016212976137399</v>
      </c>
      <c r="E25" s="36">
        <f t="shared" si="0"/>
        <v>344.993716903623</v>
      </c>
      <c r="F25" s="51">
        <f t="shared" si="1"/>
        <v>3.850376304727935</v>
      </c>
      <c r="G25" s="2"/>
      <c r="H25" s="52">
        <f t="shared" si="2"/>
        <v>269.52634133095546</v>
      </c>
      <c r="I25" s="53">
        <f t="shared" si="3"/>
        <v>0.28</v>
      </c>
      <c r="J25" s="54">
        <f t="shared" si="4"/>
        <v>344.993716903623</v>
      </c>
    </row>
    <row r="26" spans="2:10" ht="14.25">
      <c r="B26" s="19" t="s">
        <v>57</v>
      </c>
      <c r="C26" s="19" t="s">
        <v>26</v>
      </c>
      <c r="D26" s="32">
        <f>Rommer_price!H37</f>
        <v>9.571776679159235</v>
      </c>
      <c r="E26" s="36">
        <f t="shared" si="0"/>
        <v>548.8839618897072</v>
      </c>
      <c r="F26" s="51">
        <f t="shared" si="1"/>
        <v>6.125937074661911</v>
      </c>
      <c r="G26" s="2"/>
      <c r="H26" s="52">
        <f t="shared" si="2"/>
        <v>428.81559522633376</v>
      </c>
      <c r="I26" s="53">
        <f t="shared" si="3"/>
        <v>0.2799999999999998</v>
      </c>
      <c r="J26" s="54">
        <f t="shared" si="4"/>
        <v>548.8839618897072</v>
      </c>
    </row>
    <row r="27" spans="2:10" ht="15" thickBot="1">
      <c r="B27" s="25" t="s">
        <v>58</v>
      </c>
      <c r="C27" s="25" t="s">
        <v>27</v>
      </c>
      <c r="D27" s="32">
        <f>Rommer_price!H38</f>
        <v>15.810192749368401</v>
      </c>
      <c r="E27" s="40">
        <f t="shared" si="0"/>
        <v>906.6196930197816</v>
      </c>
      <c r="F27" s="55">
        <f t="shared" si="1"/>
        <v>10.118523359595777</v>
      </c>
      <c r="G27" s="2"/>
      <c r="H27" s="52">
        <f t="shared" si="2"/>
        <v>708.2966351717043</v>
      </c>
      <c r="I27" s="53">
        <f t="shared" si="3"/>
        <v>0.28</v>
      </c>
      <c r="J27" s="54">
        <f t="shared" si="4"/>
        <v>906.6196930197816</v>
      </c>
    </row>
    <row r="28" spans="2:10" ht="11.25" customHeight="1" thickTop="1">
      <c r="B28" s="63" t="s">
        <v>81</v>
      </c>
      <c r="C28" s="64"/>
      <c r="D28" s="50"/>
      <c r="E28" s="50"/>
      <c r="F28" s="50"/>
      <c r="G28" s="2"/>
      <c r="H28" s="50"/>
      <c r="I28" s="50"/>
      <c r="J28" s="50"/>
    </row>
    <row r="29" spans="2:10" ht="14.25">
      <c r="B29" s="28" t="s">
        <v>59</v>
      </c>
      <c r="C29" s="28" t="s">
        <v>28</v>
      </c>
      <c r="D29" s="32">
        <f>Rommer_price!H40</f>
        <v>5.21176370620803</v>
      </c>
      <c r="E29" s="36">
        <f t="shared" si="0"/>
        <v>298.8633779687933</v>
      </c>
      <c r="F29" s="56">
        <f t="shared" si="1"/>
        <v>3.3355287719731392</v>
      </c>
      <c r="G29" s="2"/>
      <c r="H29" s="52">
        <f t="shared" si="2"/>
        <v>233.48701403811975</v>
      </c>
      <c r="I29" s="53">
        <f t="shared" si="3"/>
        <v>0.28</v>
      </c>
      <c r="J29" s="54">
        <f t="shared" si="4"/>
        <v>298.8633779687933</v>
      </c>
    </row>
    <row r="30" spans="2:10" ht="14.25">
      <c r="B30" s="19" t="s">
        <v>60</v>
      </c>
      <c r="C30" s="19" t="s">
        <v>29</v>
      </c>
      <c r="D30" s="32">
        <f>Rommer_price!H41</f>
        <v>8.149368897466893</v>
      </c>
      <c r="E30" s="36">
        <f t="shared" si="0"/>
        <v>467.3174100563415</v>
      </c>
      <c r="F30" s="51">
        <f t="shared" si="1"/>
        <v>5.215596094378811</v>
      </c>
      <c r="G30" s="2"/>
      <c r="H30" s="52">
        <f t="shared" si="2"/>
        <v>365.0917266065168</v>
      </c>
      <c r="I30" s="53">
        <f t="shared" si="3"/>
        <v>0.28</v>
      </c>
      <c r="J30" s="54">
        <f t="shared" si="4"/>
        <v>467.3174100563415</v>
      </c>
    </row>
    <row r="31" spans="2:10" ht="14.25">
      <c r="B31" s="19" t="s">
        <v>61</v>
      </c>
      <c r="C31" s="19" t="s">
        <v>30</v>
      </c>
      <c r="D31" s="32">
        <f>Rommer_price!H42</f>
        <v>14.040015266253329</v>
      </c>
      <c r="E31" s="36">
        <f t="shared" si="0"/>
        <v>805.110635428031</v>
      </c>
      <c r="F31" s="51">
        <f t="shared" si="1"/>
        <v>8.985609770402132</v>
      </c>
      <c r="G31" s="2"/>
      <c r="H31" s="52">
        <f t="shared" si="2"/>
        <v>628.9926839281492</v>
      </c>
      <c r="I31" s="53">
        <f t="shared" si="3"/>
        <v>0.28</v>
      </c>
      <c r="J31" s="54">
        <f t="shared" si="4"/>
        <v>805.110635428031</v>
      </c>
    </row>
    <row r="32" spans="2:10" ht="15" thickBot="1">
      <c r="B32" s="25" t="s">
        <v>62</v>
      </c>
      <c r="C32" s="25" t="s">
        <v>31</v>
      </c>
      <c r="D32" s="32">
        <f>Rommer_price!H43</f>
        <v>21.24628161629338</v>
      </c>
      <c r="E32" s="40">
        <f t="shared" si="0"/>
        <v>1218.3467730047275</v>
      </c>
      <c r="F32" s="55">
        <f t="shared" si="1"/>
        <v>13.597620234427763</v>
      </c>
      <c r="G32" s="2"/>
      <c r="H32" s="52">
        <f t="shared" si="2"/>
        <v>951.8334164099434</v>
      </c>
      <c r="I32" s="53">
        <f t="shared" si="3"/>
        <v>0.28</v>
      </c>
      <c r="J32" s="54">
        <f t="shared" si="4"/>
        <v>1218.3467730047275</v>
      </c>
    </row>
    <row r="33" spans="2:10" ht="13.5" thickTop="1">
      <c r="B33" s="63" t="s">
        <v>82</v>
      </c>
      <c r="C33" s="64"/>
      <c r="D33" s="50"/>
      <c r="E33" s="50"/>
      <c r="F33" s="50"/>
      <c r="G33" s="2"/>
      <c r="H33" s="50"/>
      <c r="I33" s="50"/>
      <c r="J33" s="50"/>
    </row>
    <row r="34" spans="2:10" ht="14.25">
      <c r="B34" s="28" t="s">
        <v>63</v>
      </c>
      <c r="C34" s="28" t="s">
        <v>32</v>
      </c>
      <c r="D34" s="32">
        <f>Rommer_price!H45</f>
        <v>6.151268685712276</v>
      </c>
      <c r="E34" s="36">
        <f t="shared" si="0"/>
        <v>352.7383515134848</v>
      </c>
      <c r="F34" s="56">
        <f t="shared" si="1"/>
        <v>3.936811958855857</v>
      </c>
      <c r="G34" s="2"/>
      <c r="H34" s="52">
        <f t="shared" si="2"/>
        <v>275.57683711991</v>
      </c>
      <c r="I34" s="53">
        <f t="shared" si="3"/>
        <v>0.28</v>
      </c>
      <c r="J34" s="54">
        <f t="shared" si="4"/>
        <v>352.7383515134848</v>
      </c>
    </row>
    <row r="35" spans="2:10" ht="14.25">
      <c r="B35" s="19" t="s">
        <v>64</v>
      </c>
      <c r="C35" s="19" t="s">
        <v>33</v>
      </c>
      <c r="D35" s="32">
        <f>Rommer_price!H46</f>
        <v>9.377381716708857</v>
      </c>
      <c r="E35" s="36">
        <f t="shared" si="0"/>
        <v>537.7365771629527</v>
      </c>
      <c r="F35" s="51">
        <f t="shared" si="1"/>
        <v>6.001524298693669</v>
      </c>
      <c r="G35" s="2"/>
      <c r="H35" s="52">
        <f t="shared" si="2"/>
        <v>420.10670090855683</v>
      </c>
      <c r="I35" s="53">
        <f t="shared" si="3"/>
        <v>0.2799999999999998</v>
      </c>
      <c r="J35" s="54">
        <f t="shared" si="4"/>
        <v>537.7365771629527</v>
      </c>
    </row>
    <row r="36" spans="2:10" ht="15" thickBot="1">
      <c r="B36" s="25" t="s">
        <v>65</v>
      </c>
      <c r="C36" s="25" t="s">
        <v>34</v>
      </c>
      <c r="D36" s="32">
        <f>Rommer_price!H47</f>
        <v>16.495880486936276</v>
      </c>
      <c r="E36" s="40">
        <f t="shared" si="0"/>
        <v>945.9397706428738</v>
      </c>
      <c r="F36" s="55">
        <f t="shared" si="1"/>
        <v>10.557363511639217</v>
      </c>
      <c r="G36" s="2"/>
      <c r="H36" s="52">
        <f t="shared" si="2"/>
        <v>739.0154458147451</v>
      </c>
      <c r="I36" s="53">
        <f t="shared" si="3"/>
        <v>0.28</v>
      </c>
      <c r="J36" s="54">
        <f t="shared" si="4"/>
        <v>945.9397706428738</v>
      </c>
    </row>
    <row r="37" spans="2:10" ht="11.25" customHeight="1" thickTop="1">
      <c r="B37" s="63" t="s">
        <v>83</v>
      </c>
      <c r="C37" s="64"/>
      <c r="D37" s="50"/>
      <c r="E37" s="50"/>
      <c r="F37" s="50"/>
      <c r="G37" s="2"/>
      <c r="H37" s="50"/>
      <c r="I37" s="50"/>
      <c r="J37" s="50"/>
    </row>
    <row r="38" spans="2:10" ht="14.25">
      <c r="B38" s="28" t="s">
        <v>66</v>
      </c>
      <c r="C38" s="28" t="s">
        <v>35</v>
      </c>
      <c r="D38" s="32">
        <f>Rommer_price!H49</f>
        <v>4.177603146560562</v>
      </c>
      <c r="E38" s="36">
        <f t="shared" si="0"/>
        <v>239.56047483636888</v>
      </c>
      <c r="F38" s="56">
        <f t="shared" si="1"/>
        <v>2.67366601379876</v>
      </c>
      <c r="G38" s="2"/>
      <c r="H38" s="52">
        <f t="shared" si="2"/>
        <v>187.1566209659132</v>
      </c>
      <c r="I38" s="53">
        <f t="shared" si="3"/>
        <v>0.28</v>
      </c>
      <c r="J38" s="54">
        <f t="shared" si="4"/>
        <v>239.56047483636888</v>
      </c>
    </row>
    <row r="39" spans="2:10" ht="14.25">
      <c r="B39" s="19" t="s">
        <v>67</v>
      </c>
      <c r="C39" s="19" t="s">
        <v>36</v>
      </c>
      <c r="D39" s="32">
        <f>Rommer_price!H50</f>
        <v>6.479329089648486</v>
      </c>
      <c r="E39" s="36">
        <f t="shared" si="0"/>
        <v>371.5506473168028</v>
      </c>
      <c r="F39" s="51">
        <f t="shared" si="1"/>
        <v>4.146770617375031</v>
      </c>
      <c r="G39" s="2"/>
      <c r="H39" s="52">
        <f t="shared" si="2"/>
        <v>290.2739432162522</v>
      </c>
      <c r="I39" s="53">
        <f t="shared" si="3"/>
        <v>0.28</v>
      </c>
      <c r="J39" s="54">
        <f t="shared" si="4"/>
        <v>371.5506473168028</v>
      </c>
    </row>
    <row r="40" spans="2:10" ht="14.25">
      <c r="B40" s="19" t="s">
        <v>68</v>
      </c>
      <c r="C40" s="19" t="s">
        <v>37</v>
      </c>
      <c r="D40" s="32">
        <f>Rommer_price!H51</f>
        <v>10.074935090110293</v>
      </c>
      <c r="E40" s="36">
        <f t="shared" si="0"/>
        <v>577.7370778072847</v>
      </c>
      <c r="F40" s="51">
        <f t="shared" si="1"/>
        <v>6.4479584576705875</v>
      </c>
      <c r="G40" s="2"/>
      <c r="H40" s="52">
        <f t="shared" si="2"/>
        <v>451.35709203694114</v>
      </c>
      <c r="I40" s="53">
        <f t="shared" si="3"/>
        <v>0.28</v>
      </c>
      <c r="J40" s="54">
        <f t="shared" si="4"/>
        <v>577.7370778072847</v>
      </c>
    </row>
    <row r="41" spans="2:10" ht="15" thickBot="1">
      <c r="B41" s="25" t="s">
        <v>69</v>
      </c>
      <c r="C41" s="25" t="s">
        <v>38</v>
      </c>
      <c r="D41" s="33">
        <f>Rommer_price!H52</f>
        <v>15.666815958034835</v>
      </c>
      <c r="E41" s="40">
        <f t="shared" si="0"/>
        <v>898.3978942975497</v>
      </c>
      <c r="F41" s="55">
        <f t="shared" si="1"/>
        <v>10.026762213142295</v>
      </c>
      <c r="G41" s="2"/>
      <c r="H41" s="57">
        <f t="shared" si="2"/>
        <v>701.8733549199607</v>
      </c>
      <c r="I41" s="58">
        <f t="shared" si="3"/>
        <v>0.28</v>
      </c>
      <c r="J41" s="59">
        <f t="shared" si="4"/>
        <v>898.3978942975497</v>
      </c>
    </row>
    <row r="42" spans="2:7" ht="13.5" thickTop="1">
      <c r="B42" s="21" t="s">
        <v>98</v>
      </c>
      <c r="C42" s="6"/>
      <c r="D42" s="6"/>
      <c r="G42" s="2"/>
    </row>
    <row r="43" spans="3:7" ht="12.75">
      <c r="C43" s="6"/>
      <c r="D43" s="6"/>
      <c r="G43" s="2"/>
    </row>
    <row r="44" spans="3:4" ht="9.75">
      <c r="C44" s="6"/>
      <c r="D44" s="6"/>
    </row>
    <row r="45" spans="3:4" ht="9.75">
      <c r="C45" s="6"/>
      <c r="D45" s="6"/>
    </row>
    <row r="46" spans="3:4" ht="9.75">
      <c r="C46" s="6"/>
      <c r="D46" s="6"/>
    </row>
    <row r="47" spans="3:4" ht="9.75">
      <c r="C47" s="6"/>
      <c r="D47" s="6"/>
    </row>
    <row r="48" spans="3:4" ht="9.75">
      <c r="C48" s="6"/>
      <c r="D48" s="6"/>
    </row>
    <row r="49" spans="3:4" ht="9.75">
      <c r="C49" s="6"/>
      <c r="D49" s="6"/>
    </row>
    <row r="50" spans="3:4" ht="9.75">
      <c r="C50" s="6"/>
      <c r="D50" s="6"/>
    </row>
    <row r="51" spans="3:4" ht="9.75">
      <c r="C51" s="6"/>
      <c r="D51" s="6"/>
    </row>
    <row r="52" spans="3:4" ht="9.75">
      <c r="C52" s="6"/>
      <c r="D52" s="6"/>
    </row>
    <row r="53" spans="3:4" ht="9.75">
      <c r="C53" s="6"/>
      <c r="D53" s="6"/>
    </row>
    <row r="54" spans="3:4" ht="9.75">
      <c r="C54" s="6"/>
      <c r="D54" s="6"/>
    </row>
    <row r="55" spans="3:4" ht="9.75">
      <c r="C55" s="6"/>
      <c r="D55" s="6"/>
    </row>
    <row r="56" spans="3:4" ht="9.75">
      <c r="C56" s="6"/>
      <c r="D56" s="6"/>
    </row>
    <row r="57" spans="3:4" ht="9.75">
      <c r="C57" s="6"/>
      <c r="D57" s="6"/>
    </row>
    <row r="58" spans="3:4" ht="9.75">
      <c r="C58" s="6"/>
      <c r="D58" s="6"/>
    </row>
    <row r="59" spans="3:4" ht="9.75">
      <c r="C59" s="6"/>
      <c r="D59" s="6"/>
    </row>
    <row r="60" spans="3:4" ht="9.75">
      <c r="C60" s="6"/>
      <c r="D60" s="6"/>
    </row>
    <row r="61" spans="3:4" ht="9.75">
      <c r="C61" s="6"/>
      <c r="D61" s="6"/>
    </row>
    <row r="62" spans="3:4" ht="9.75">
      <c r="C62" s="6"/>
      <c r="D62" s="6"/>
    </row>
  </sheetData>
  <sheetProtection/>
  <mergeCells count="7">
    <mergeCell ref="B37:C37"/>
    <mergeCell ref="B4:C4"/>
    <mergeCell ref="B11:C11"/>
    <mergeCell ref="B18:C18"/>
    <mergeCell ref="B23:C23"/>
    <mergeCell ref="B28:C28"/>
    <mergeCell ref="B33:C33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Миловидов Сергей</dc:creator>
  <cp:keywords/>
  <dc:description/>
  <cp:lastModifiedBy>Миловидов Сергей</cp:lastModifiedBy>
  <cp:lastPrinted>2021-07-30T09:26:05Z</cp:lastPrinted>
  <dcterms:created xsi:type="dcterms:W3CDTF">2014-09-04T13:07:56Z</dcterms:created>
  <dcterms:modified xsi:type="dcterms:W3CDTF">2022-06-16T17:06:11Z</dcterms:modified>
  <cp:category/>
  <cp:version/>
  <cp:contentType/>
  <cp:contentStatus/>
</cp:coreProperties>
</file>